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" windowWidth="14940" windowHeight="4215" tabRatio="779" activeTab="4"/>
  </bookViews>
  <sheets>
    <sheet name="datos piezometría" sheetId="1" r:id="rId1"/>
    <sheet name="medias pz sectores PVN" sheetId="2" r:id="rId2"/>
    <sheet name="medias pz sectores PVS " sheetId="3" r:id="rId3"/>
    <sheet name="medias Buñol-Cheste" sheetId="4" r:id="rId4"/>
    <sheet name="medias pz Sierra Ave" sheetId="5" r:id="rId5"/>
    <sheet name="Hoja" sheetId="6" r:id="rId6"/>
    <sheet name="medias pz Liria-Casinos" sheetId="7" r:id="rId7"/>
  </sheets>
  <definedNames>
    <definedName name="_xlnm.Print_Area" localSheetId="0">'datos piezometría'!$A$1:$I$168</definedName>
    <definedName name="_xlnm.Print_Area" localSheetId="3">'medias Buñol-Cheste'!$A$1:$I$48</definedName>
    <definedName name="_xlnm.Print_Area" localSheetId="6">'medias pz Liria-Casinos'!$A$1:$J$19</definedName>
    <definedName name="_xlnm.Print_Area" localSheetId="1">'medias pz sectores PVN'!$A$1:$I$92</definedName>
    <definedName name="_xlnm.Print_Area" localSheetId="2">'medias pz sectores PVS '!$A$1:$I$194</definedName>
    <definedName name="_xlnm.Print_Area" localSheetId="4">'medias pz Sierra Ave'!$A$1:$I$33</definedName>
    <definedName name="db_rc_total_0406sig">#REF!</definedName>
  </definedNames>
  <calcPr fullCalcOnLoad="1"/>
</workbook>
</file>

<file path=xl/sharedStrings.xml><?xml version="1.0" encoding="utf-8"?>
<sst xmlns="http://schemas.openxmlformats.org/spreadsheetml/2006/main" count="1114" uniqueCount="222">
  <si>
    <t>08.27.013</t>
  </si>
  <si>
    <t>Caroch Norte</t>
  </si>
  <si>
    <t>Carlet</t>
  </si>
  <si>
    <t>General</t>
  </si>
  <si>
    <t>Plana Valencia Sur</t>
  </si>
  <si>
    <t>Tous-Garrofera</t>
  </si>
  <si>
    <t>08.26.056</t>
  </si>
  <si>
    <t>08.27.022</t>
  </si>
  <si>
    <t>Escalona-Alberique</t>
  </si>
  <si>
    <t>08.27.024</t>
  </si>
  <si>
    <t>08.27.026</t>
  </si>
  <si>
    <t>08.27.002</t>
  </si>
  <si>
    <t>08.27.028</t>
  </si>
  <si>
    <t>08.27.030</t>
  </si>
  <si>
    <t>08.27.035</t>
  </si>
  <si>
    <t>08.27.036</t>
  </si>
  <si>
    <t>Plana Valencia Norte</t>
  </si>
  <si>
    <t>08.23.029</t>
  </si>
  <si>
    <t>Picassent</t>
  </si>
  <si>
    <t>08.25.033</t>
  </si>
  <si>
    <t>Albufera Norte-Alcacer</t>
  </si>
  <si>
    <t>Albufera Norte-Ford</t>
  </si>
  <si>
    <t>08.25.035</t>
  </si>
  <si>
    <t>08.25.036</t>
  </si>
  <si>
    <t>08.25.039</t>
  </si>
  <si>
    <t>Albufera Sur</t>
  </si>
  <si>
    <t>Benifayó</t>
  </si>
  <si>
    <t>08.26.025</t>
  </si>
  <si>
    <t>Alberique-Guadasuar</t>
  </si>
  <si>
    <t>08.26.028</t>
  </si>
  <si>
    <t>08.26.031</t>
  </si>
  <si>
    <t>08.26.032</t>
  </si>
  <si>
    <t>Riola</t>
  </si>
  <si>
    <t>Albalat</t>
  </si>
  <si>
    <t>08.26.036</t>
  </si>
  <si>
    <t>08.26.043</t>
  </si>
  <si>
    <t>08.26.044</t>
  </si>
  <si>
    <t>08.26.055</t>
  </si>
  <si>
    <t>08.26.047</t>
  </si>
  <si>
    <t>08.26.054</t>
  </si>
  <si>
    <t>sd</t>
  </si>
  <si>
    <t>Sector</t>
  </si>
  <si>
    <t>ACTUACIONES DE SEQUÍA</t>
  </si>
  <si>
    <t>COTA TOPOGRÁFICA (msnm)</t>
  </si>
  <si>
    <t>NIVEL PIEZOMÉTRICO (msnm)</t>
  </si>
  <si>
    <t>PROFUNDIDAD DEL NIVEL (m)</t>
  </si>
  <si>
    <t>FECHA DE LA MEDIDA</t>
  </si>
  <si>
    <t>COORDENADA UTM X</t>
  </si>
  <si>
    <t>COORDENADA UTM Y</t>
  </si>
  <si>
    <t>CÓDIGO CHJ PIEZOMETRÍA</t>
  </si>
  <si>
    <t>Nº INVENTARIO IGME</t>
  </si>
  <si>
    <t>Relac. Inicial</t>
  </si>
  <si>
    <t>CONTROL PIEZOMÉTRICO 
RED ESPECÍFICA DE SEQUÍA</t>
  </si>
  <si>
    <t>General del acuífero</t>
  </si>
  <si>
    <t xml:space="preserve"> </t>
  </si>
  <si>
    <t xml:space="preserve">Mes: </t>
  </si>
  <si>
    <t xml:space="preserve">Año: </t>
  </si>
  <si>
    <t>DIFERENCIAS OBSERVADAS</t>
  </si>
  <si>
    <t>Con mes anterior</t>
  </si>
  <si>
    <t>CONTROL PIEZOMÉTRICO EN ACUÍFEROS
RED ESPECÍFICA DE SEQUÍA</t>
  </si>
  <si>
    <t>VALOR MEDIO</t>
  </si>
  <si>
    <t>PROFUNDIDAD DE LA OBRA (m)</t>
  </si>
  <si>
    <t>Albufera Norte-Alcácer</t>
  </si>
  <si>
    <t>Escalona-Cárcer</t>
  </si>
  <si>
    <t>Algemesí</t>
  </si>
  <si>
    <t>Guadassuar</t>
  </si>
  <si>
    <t>Benimuslem</t>
  </si>
  <si>
    <t>08.25.096</t>
  </si>
  <si>
    <t>08.23.050</t>
  </si>
  <si>
    <t>08.25.097</t>
  </si>
  <si>
    <t>08.25.034</t>
  </si>
  <si>
    <t>08.26.020</t>
  </si>
  <si>
    <t>08.26.113</t>
  </si>
  <si>
    <t>08.27.089</t>
  </si>
  <si>
    <t>08.26.110</t>
  </si>
  <si>
    <t>08.26.109</t>
  </si>
  <si>
    <t>08.26.108</t>
  </si>
  <si>
    <t>08.27.090</t>
  </si>
  <si>
    <t>Torrent</t>
  </si>
  <si>
    <t>Cullera</t>
  </si>
  <si>
    <t>sustituye al 292910037</t>
  </si>
  <si>
    <t>SUSTITUYE AL 292960085</t>
  </si>
  <si>
    <t>NUEVO DE AGOSTO</t>
  </si>
  <si>
    <t>era el 292950013 QUE PASO AL 292950082</t>
  </si>
  <si>
    <t>Con medida inicial</t>
  </si>
  <si>
    <t>(mes)</t>
  </si>
  <si>
    <t>(abr)</t>
  </si>
  <si>
    <t>(may)</t>
  </si>
  <si>
    <t>MEDIDA 13.12 MES de julio A 2 M</t>
  </si>
  <si>
    <t>08.26.121</t>
  </si>
  <si>
    <t>08.31.026</t>
  </si>
  <si>
    <t>Se ha modificado la cota de referencia está a -2.52 m</t>
  </si>
  <si>
    <t>Sustituye al 292920043</t>
  </si>
  <si>
    <t>Vinalesa-Museros</t>
  </si>
  <si>
    <t>Manises</t>
  </si>
  <si>
    <t>08.25.099</t>
  </si>
  <si>
    <t>08.25.014</t>
  </si>
  <si>
    <t>08.25.092</t>
  </si>
  <si>
    <t>08.25.018</t>
  </si>
  <si>
    <t>08.25.019</t>
  </si>
  <si>
    <t>08.25.020</t>
  </si>
  <si>
    <t>08.25.030</t>
  </si>
  <si>
    <t>08.22.024</t>
  </si>
  <si>
    <t>Picassent Norte</t>
  </si>
  <si>
    <t>Picassent Sur</t>
  </si>
  <si>
    <t>08.27.043</t>
  </si>
  <si>
    <t>Benimodo</t>
  </si>
  <si>
    <t>283040043 (1)</t>
  </si>
  <si>
    <t>nd</t>
  </si>
  <si>
    <t>08.25.008*</t>
  </si>
  <si>
    <t>08.25.005*</t>
  </si>
  <si>
    <t>08.23.052*</t>
  </si>
  <si>
    <t>08.25.009*</t>
  </si>
  <si>
    <t>08.25.010*</t>
  </si>
  <si>
    <t>08.25.094*</t>
  </si>
  <si>
    <t>08.25.001*</t>
  </si>
  <si>
    <t>08.25.002*</t>
  </si>
  <si>
    <t>08.25.095*</t>
  </si>
  <si>
    <t>08.22.010*</t>
  </si>
  <si>
    <t>08.22.009*</t>
  </si>
  <si>
    <t>08.22.008*</t>
  </si>
  <si>
    <t>08.27.010*</t>
  </si>
  <si>
    <t>08.23.030</t>
  </si>
  <si>
    <t>08.26.015*</t>
  </si>
  <si>
    <t>08.26.013*</t>
  </si>
  <si>
    <t>08.26.008*</t>
  </si>
  <si>
    <t>08.26.007*</t>
  </si>
  <si>
    <t>08.26.002*</t>
  </si>
  <si>
    <t>08.27.009*</t>
  </si>
  <si>
    <t>08.26.019*</t>
  </si>
  <si>
    <t>08.26.103*</t>
  </si>
  <si>
    <t>08.26.105*</t>
  </si>
  <si>
    <t>08.26.104*</t>
  </si>
  <si>
    <t>08.26.005*</t>
  </si>
  <si>
    <t>08.27.005*</t>
  </si>
  <si>
    <t xml:space="preserve">SECTOR DE EXPLOTACIÓN:    VINALESA-MUSEROS </t>
  </si>
  <si>
    <t xml:space="preserve">SECTOR DE EXPLOTACIÓN:    MANISES </t>
  </si>
  <si>
    <t xml:space="preserve">SECTOR DE EXPLOTACIÓN: ALBUFERA NORTE-ALCÁCER </t>
  </si>
  <si>
    <t>ACUÍFERO:     MAS 080.024 LIRIA-CASINOS</t>
  </si>
  <si>
    <t xml:space="preserve">SECTOR DE EXPLOTACIÓN: TORRENTE </t>
  </si>
  <si>
    <t xml:space="preserve">SECTOR DE EXPLOTACIÓN:    PICASSENT SUR </t>
  </si>
  <si>
    <t xml:space="preserve">SECTOR DE EXPLOTACIÓN:   PICASSENT NORTE </t>
  </si>
  <si>
    <t xml:space="preserve">SECTOR DE EXPLOTACIÓN:   CARLET </t>
  </si>
  <si>
    <t xml:space="preserve">SECTOR DE EXPLOTACIÓN:    BENIMODO </t>
  </si>
  <si>
    <t xml:space="preserve">SECTOR DE EXPLOTACIÓN:    ALGEMESÍ </t>
  </si>
  <si>
    <t xml:space="preserve">SECTOR DE EXPLOTACIÓN:    CULLERA </t>
  </si>
  <si>
    <t xml:space="preserve">SECTOR DE EXPLOTACIÓN:    ALBALAT </t>
  </si>
  <si>
    <t xml:space="preserve">SECTOR DE EXPLOTACIÓN:     RIOLA </t>
  </si>
  <si>
    <t xml:space="preserve">SECTOR DE EXPLOTACIÓN:   GUADASSUAR </t>
  </si>
  <si>
    <t xml:space="preserve">SECTOR DE EXPLOTACIÓN:     BENIMUSLEM </t>
  </si>
  <si>
    <t xml:space="preserve">SECTOR DE EXPLOTACIÓN:    ESCALONA-ALBERIQUE </t>
  </si>
  <si>
    <t xml:space="preserve">SECTOR DE EXPLOTACIÓN:    ESCALONA-CÁRCER </t>
  </si>
  <si>
    <t xml:space="preserve">SECTOR DE EXPLOTACIÓN:    ALBUFERA SUR </t>
  </si>
  <si>
    <t xml:space="preserve">SECTOR DE EXPLOTACIÓN:    TOUS-GARROFERA </t>
  </si>
  <si>
    <t>mayo</t>
  </si>
  <si>
    <t>08.25.100</t>
  </si>
  <si>
    <t>08.25.104</t>
  </si>
  <si>
    <t>08.22.046</t>
  </si>
  <si>
    <t>08.25.101</t>
  </si>
  <si>
    <t>08.23.056</t>
  </si>
  <si>
    <t>08.25.103</t>
  </si>
  <si>
    <t>08.25.102</t>
  </si>
  <si>
    <t>08.26.125</t>
  </si>
  <si>
    <t>08.26.123</t>
  </si>
  <si>
    <t>08.26.120</t>
  </si>
  <si>
    <t>08.26.119</t>
  </si>
  <si>
    <t>08.26.118</t>
  </si>
  <si>
    <t>08.26.122</t>
  </si>
  <si>
    <t>08.27.091</t>
  </si>
  <si>
    <t>08.26.115</t>
  </si>
  <si>
    <t>08.23.055</t>
  </si>
  <si>
    <t>08.23.051</t>
  </si>
  <si>
    <t>08.25.098</t>
  </si>
  <si>
    <t>08.23.026</t>
  </si>
  <si>
    <t>08.26.124</t>
  </si>
  <si>
    <t>08.27.094</t>
  </si>
  <si>
    <t>08.23.053</t>
  </si>
  <si>
    <t>08.26.130</t>
  </si>
  <si>
    <t>08.23.057</t>
  </si>
  <si>
    <t>08.27.095</t>
  </si>
  <si>
    <t>ESTA TABLA ES LA ÚNICA QUE SE DEBE RELLENAR, EL RESTO SE ACTUALIZAN SOLAS. DEBE PONERSE GUIÓN EN AUSENCIA DE FECHA Y sd O nd CUANDO NO HAYA DATO O EL NIVEL SEA DINÁMICO. OJO TENER EN CUENTA QUE CUALQUIER MODIFICACIÓN EN LAS FILAS (INCORPORACIÓN O EXTRACCIÓN DE ALGUNA) CAMBIARÁ LAS OTRAS TABLAS</t>
  </si>
  <si>
    <t xml:space="preserve">General     </t>
  </si>
  <si>
    <t xml:space="preserve">General </t>
  </si>
  <si>
    <t>ver mes pasado</t>
  </si>
  <si>
    <t>Dif. actual-inicial</t>
  </si>
  <si>
    <t>Inicial</t>
  </si>
  <si>
    <t>Anterior</t>
  </si>
  <si>
    <t>Actual</t>
  </si>
  <si>
    <t>Dif. actual-anterior</t>
  </si>
  <si>
    <t>RELLENANDO EN ESTA HOJA EL CAMPO DE "MES" Y "AÑO" SE AUTORELLENA EL RESTO DE LAS DE ESTE LIBRO!!!!!!!!!!!!!1</t>
  </si>
  <si>
    <t>SURGENTE</t>
  </si>
  <si>
    <t>sg: surgente; nd: nivel dinámico; sd: sin dato; nv: no visitado</t>
  </si>
  <si>
    <t>sg</t>
  </si>
  <si>
    <t>Marzo</t>
  </si>
  <si>
    <t>(febrero)</t>
  </si>
  <si>
    <t>en marzo, según CGS N.e.=15,83</t>
  </si>
  <si>
    <t>nv</t>
  </si>
  <si>
    <t>nd: nivel dinámico; sd: sin dato</t>
  </si>
  <si>
    <t>(mar)</t>
  </si>
  <si>
    <t>con el año anterior (2008)</t>
  </si>
  <si>
    <t>(feb)</t>
  </si>
  <si>
    <t>MAS 80.141 PLANA DE VALENCIA NORTE (Hoja 1)</t>
  </si>
  <si>
    <t>MAS 80.141 PLANA DE VALENCIA NORTE (Hoja 2)</t>
  </si>
  <si>
    <t>MAS 80.142 PLANA DE VALENCIA SUR (Hoja 1)</t>
  </si>
  <si>
    <t>MAS 80.0142 PLANA DE VALENCIA SUR (Hoja 2)</t>
  </si>
  <si>
    <t>MAS 80.142 PLANA DE VALENCIA SUR (Hoja 3)</t>
  </si>
  <si>
    <t>MAS 80.140 BUÑOL-CHESTE</t>
  </si>
  <si>
    <t>MAS 80.144 SIERRA DEL AVE</t>
  </si>
  <si>
    <t>ACUÍFERO:    MAS 80.141 PLANA VALENCIA NORTE</t>
  </si>
  <si>
    <t>ACUÍFERO:     MAS 80.142 PLANA VALENCIA SUR</t>
  </si>
  <si>
    <t>ACUÍFERO:     MAS 80.140 BUÑOL-CHESTE</t>
  </si>
  <si>
    <t>ACUÍFERO:     MAS 80.144 SIERRA DEL AVE</t>
  </si>
  <si>
    <t>mazo 08</t>
  </si>
  <si>
    <t xml:space="preserve">En el informe Inicial de 2009 se decide realizar la comparativa con el año pasado y eliminar la comparativa con el mes anterior. Puesto que los datos iniciales pertenecen a la campaña de marzo, cambio en la columna Inicial y pongo los de Marzo de 2008. Dejo la comparativa con el mes anterior (febrero de 2009) si bien oculto la columna </t>
  </si>
  <si>
    <t>CÓDIGO CHJ</t>
  </si>
  <si>
    <t xml:space="preserve">CÓDIGO CHJ </t>
  </si>
  <si>
    <t>RED ESPECÍFICA DE SEQUÍA</t>
  </si>
  <si>
    <t xml:space="preserve"> nd: nivel dinámico; sd: sin dato</t>
  </si>
  <si>
    <t>nv: no visitado; sd: sin dato</t>
  </si>
  <si>
    <t xml:space="preserve">nv: no visitado; sd: sin dato </t>
  </si>
  <si>
    <t>ACTUACIONES PARA EL SEGUIMIENTO DE ACUÍFEROS ESTRATÉGICOS</t>
  </si>
  <si>
    <t>CONTROL PIEZOMÉTRICO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</si>
</sst>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.00\ &quot;pta&quot;"/>
    <numFmt numFmtId="186" formatCode="[$€-2]\ #,##0.00_);[Red]\([$€-2]\ #,##0.00\)"/>
    <numFmt numFmtId="187" formatCode="[$-C0A]dddd\,\ dd&quot; de &quot;mmmm&quot; de &quot;yyyy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40"/>
      <name val="Tahoma"/>
      <family val="2"/>
    </font>
    <font>
      <b/>
      <sz val="8"/>
      <name val="Tahoma"/>
      <family val="2"/>
    </font>
    <font>
      <b/>
      <i/>
      <sz val="11"/>
      <color indexed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52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10"/>
      <color indexed="60"/>
      <name val="MS Sans Serif"/>
      <family val="0"/>
    </font>
    <font>
      <sz val="8"/>
      <name val="Tahoma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3" fontId="6" fillId="0" borderId="1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73" fontId="17" fillId="0" borderId="0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7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7" fontId="14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17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7" fontId="17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14" fontId="10" fillId="0" borderId="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" fontId="14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4" borderId="19" xfId="0" applyFont="1" applyFill="1" applyBorder="1" applyAlignment="1">
      <alignment horizontal="center" vertical="center" wrapText="1"/>
    </xf>
    <xf numFmtId="2" fontId="14" fillId="4" borderId="19" xfId="0" applyNumberFormat="1" applyFont="1" applyFill="1" applyBorder="1" applyAlignment="1">
      <alignment horizontal="center" vertical="center" wrapText="1"/>
    </xf>
    <xf numFmtId="2" fontId="14" fillId="4" borderId="20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17" fontId="14" fillId="2" borderId="4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3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17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" fontId="24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17" fontId="24" fillId="0" borderId="28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4" fillId="3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2" fontId="10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10" fillId="0" borderId="32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33" xfId="0" applyNumberFormat="1" applyFont="1" applyBorder="1" applyAlignment="1" applyProtection="1">
      <alignment horizontal="center" vertical="center"/>
      <protection locked="0"/>
    </xf>
    <xf numFmtId="2" fontId="10" fillId="0" borderId="34" xfId="0" applyNumberFormat="1" applyFont="1" applyBorder="1" applyAlignment="1" applyProtection="1">
      <alignment horizontal="center" vertical="center"/>
      <protection locked="0"/>
    </xf>
    <xf numFmtId="2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173" fontId="1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2" fontId="10" fillId="0" borderId="30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3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Fill="1" applyBorder="1" applyAlignment="1" applyProtection="1" quotePrefix="1">
      <alignment horizontal="center" vertical="center"/>
      <protection locked="0"/>
    </xf>
    <xf numFmtId="2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17" fontId="14" fillId="3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 applyProtection="1">
      <alignment horizontal="center" vertical="center"/>
      <protection/>
    </xf>
    <xf numFmtId="2" fontId="10" fillId="0" borderId="27" xfId="0" applyNumberFormat="1" applyFont="1" applyFill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vertical="center"/>
      <protection/>
    </xf>
    <xf numFmtId="2" fontId="10" fillId="0" borderId="25" xfId="0" applyNumberFormat="1" applyFont="1" applyBorder="1" applyAlignment="1" applyProtection="1">
      <alignment vertical="center"/>
      <protection/>
    </xf>
    <xf numFmtId="2" fontId="10" fillId="0" borderId="31" xfId="0" applyNumberFormat="1" applyFont="1" applyBorder="1" applyAlignment="1" applyProtection="1">
      <alignment vertical="center"/>
      <protection/>
    </xf>
    <xf numFmtId="2" fontId="10" fillId="0" borderId="27" xfId="0" applyNumberFormat="1" applyFont="1" applyBorder="1" applyAlignment="1" applyProtection="1">
      <alignment vertical="center"/>
      <protection/>
    </xf>
    <xf numFmtId="2" fontId="10" fillId="0" borderId="25" xfId="0" applyNumberFormat="1" applyFont="1" applyBorder="1" applyAlignment="1" applyProtection="1">
      <alignment horizontal="center" vertical="center"/>
      <protection/>
    </xf>
    <xf numFmtId="2" fontId="10" fillId="0" borderId="31" xfId="0" applyNumberFormat="1" applyFont="1" applyBorder="1" applyAlignment="1" applyProtection="1">
      <alignment horizontal="center" vertical="center"/>
      <protection/>
    </xf>
    <xf numFmtId="2" fontId="10" fillId="0" borderId="27" xfId="0" applyNumberFormat="1" applyFont="1" applyBorder="1" applyAlignment="1" applyProtection="1">
      <alignment horizontal="center" vertical="center"/>
      <protection/>
    </xf>
    <xf numFmtId="2" fontId="6" fillId="0" borderId="25" xfId="0" applyNumberFormat="1" applyFont="1" applyBorder="1" applyAlignment="1" applyProtection="1">
      <alignment vertical="center"/>
      <protection/>
    </xf>
    <xf numFmtId="2" fontId="6" fillId="0" borderId="31" xfId="0" applyNumberFormat="1" applyFont="1" applyBorder="1" applyAlignment="1" applyProtection="1">
      <alignment vertical="center"/>
      <protection/>
    </xf>
    <xf numFmtId="2" fontId="6" fillId="0" borderId="27" xfId="0" applyNumberFormat="1" applyFont="1" applyBorder="1" applyAlignment="1" applyProtection="1">
      <alignment vertical="center"/>
      <protection/>
    </xf>
    <xf numFmtId="17" fontId="24" fillId="5" borderId="2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2" fontId="7" fillId="0" borderId="25" xfId="0" applyNumberFormat="1" applyFont="1" applyBorder="1" applyAlignment="1" applyProtection="1">
      <alignment vertical="center"/>
      <protection/>
    </xf>
    <xf numFmtId="2" fontId="7" fillId="0" borderId="27" xfId="0" applyNumberFormat="1" applyFont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2" fontId="10" fillId="0" borderId="31" xfId="0" applyNumberFormat="1" applyFont="1" applyFill="1" applyBorder="1" applyAlignment="1" applyProtection="1">
      <alignment horizontal="center" vertical="center"/>
      <protection/>
    </xf>
    <xf numFmtId="2" fontId="7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2" fontId="7" fillId="0" borderId="31" xfId="0" applyNumberFormat="1" applyFont="1" applyBorder="1" applyAlignment="1">
      <alignment vertical="center"/>
    </xf>
    <xf numFmtId="2" fontId="7" fillId="0" borderId="26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33" xfId="0" applyNumberFormat="1" applyFont="1" applyBorder="1" applyAlignment="1">
      <alignment vertic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" fontId="14" fillId="5" borderId="29" xfId="0" applyNumberFormat="1" applyFont="1" applyFill="1" applyBorder="1" applyAlignment="1">
      <alignment horizontal="center" vertical="center"/>
    </xf>
    <xf numFmtId="17" fontId="14" fillId="0" borderId="2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2" fontId="7" fillId="0" borderId="2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25" xfId="0" applyNumberFormat="1" applyFont="1" applyBorder="1" applyAlignment="1" applyProtection="1">
      <alignment horizontal="center" vertical="center"/>
      <protection/>
    </xf>
    <xf numFmtId="2" fontId="7" fillId="0" borderId="27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7" fillId="0" borderId="32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2" fontId="7" fillId="0" borderId="33" xfId="0" applyNumberFormat="1" applyFont="1" applyBorder="1" applyAlignment="1" applyProtection="1">
      <alignment horizontal="center" vertical="center"/>
      <protection/>
    </xf>
    <xf numFmtId="2" fontId="7" fillId="0" borderId="31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/>
    </xf>
    <xf numFmtId="2" fontId="7" fillId="0" borderId="31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1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14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2" fontId="10" fillId="2" borderId="16" xfId="0" applyNumberFormat="1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2" fontId="10" fillId="6" borderId="0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vertical="center"/>
    </xf>
    <xf numFmtId="17" fontId="24" fillId="7" borderId="28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7" xfId="0" applyNumberFormat="1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center" vertical="center"/>
    </xf>
    <xf numFmtId="2" fontId="10" fillId="7" borderId="24" xfId="0" applyNumberFormat="1" applyFont="1" applyFill="1" applyBorder="1" applyAlignment="1">
      <alignment horizontal="center" vertical="center"/>
    </xf>
    <xf numFmtId="2" fontId="10" fillId="7" borderId="30" xfId="0" applyNumberFormat="1" applyFont="1" applyFill="1" applyBorder="1" applyAlignment="1">
      <alignment horizontal="center" vertical="center"/>
    </xf>
    <xf numFmtId="2" fontId="10" fillId="7" borderId="2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17" fontId="6" fillId="8" borderId="0" xfId="0" applyNumberFormat="1" applyFont="1" applyFill="1" applyAlignment="1">
      <alignment vertical="center"/>
    </xf>
    <xf numFmtId="17" fontId="6" fillId="5" borderId="0" xfId="0" applyNumberFormat="1" applyFont="1" applyFill="1" applyAlignment="1">
      <alignment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 indent="5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2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 indent="3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7" borderId="0" xfId="0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vertical="center" wrapText="1"/>
    </xf>
    <xf numFmtId="0" fontId="26" fillId="2" borderId="25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33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10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47625</xdr:colOff>
      <xdr:row>22</xdr:row>
      <xdr:rowOff>19050</xdr:rowOff>
    </xdr:from>
    <xdr:ext cx="4238625" cy="409575"/>
    <xdr:grpSp>
      <xdr:nvGrpSpPr>
        <xdr:cNvPr id="4" name="Group 13"/>
        <xdr:cNvGrpSpPr>
          <a:grpSpLocks/>
        </xdr:cNvGrpSpPr>
      </xdr:nvGrpSpPr>
      <xdr:grpSpPr>
        <a:xfrm>
          <a:off x="47625" y="51339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47625</xdr:colOff>
      <xdr:row>51</xdr:row>
      <xdr:rowOff>38100</xdr:rowOff>
    </xdr:from>
    <xdr:ext cx="4238625" cy="409575"/>
    <xdr:grpSp>
      <xdr:nvGrpSpPr>
        <xdr:cNvPr id="7" name="Group 19"/>
        <xdr:cNvGrpSpPr>
          <a:grpSpLocks/>
        </xdr:cNvGrpSpPr>
      </xdr:nvGrpSpPr>
      <xdr:grpSpPr>
        <a:xfrm>
          <a:off x="47625" y="1087755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1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79</xdr:row>
      <xdr:rowOff>28575</xdr:rowOff>
    </xdr:from>
    <xdr:ext cx="4238625" cy="409575"/>
    <xdr:grpSp>
      <xdr:nvGrpSpPr>
        <xdr:cNvPr id="10" name="Group 22"/>
        <xdr:cNvGrpSpPr>
          <a:grpSpLocks/>
        </xdr:cNvGrpSpPr>
      </xdr:nvGrpSpPr>
      <xdr:grpSpPr>
        <a:xfrm>
          <a:off x="38100" y="1695450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66675</xdr:colOff>
      <xdr:row>104</xdr:row>
      <xdr:rowOff>47625</xdr:rowOff>
    </xdr:from>
    <xdr:ext cx="4238625" cy="409575"/>
    <xdr:grpSp>
      <xdr:nvGrpSpPr>
        <xdr:cNvPr id="13" name="Group 25"/>
        <xdr:cNvGrpSpPr>
          <a:grpSpLocks/>
        </xdr:cNvGrpSpPr>
      </xdr:nvGrpSpPr>
      <xdr:grpSpPr>
        <a:xfrm>
          <a:off x="66675" y="225837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4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7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130</xdr:row>
      <xdr:rowOff>28575</xdr:rowOff>
    </xdr:from>
    <xdr:ext cx="4238625" cy="409575"/>
    <xdr:grpSp>
      <xdr:nvGrpSpPr>
        <xdr:cNvPr id="16" name="Group 28"/>
        <xdr:cNvGrpSpPr>
          <a:grpSpLocks/>
        </xdr:cNvGrpSpPr>
      </xdr:nvGrpSpPr>
      <xdr:grpSpPr>
        <a:xfrm>
          <a:off x="38100" y="2781300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7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30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149</xdr:row>
      <xdr:rowOff>47625</xdr:rowOff>
    </xdr:from>
    <xdr:ext cx="4238625" cy="409575"/>
    <xdr:grpSp>
      <xdr:nvGrpSpPr>
        <xdr:cNvPr id="19" name="Group 31"/>
        <xdr:cNvGrpSpPr>
          <a:grpSpLocks/>
        </xdr:cNvGrpSpPr>
      </xdr:nvGrpSpPr>
      <xdr:grpSpPr>
        <a:xfrm>
          <a:off x="28575" y="322230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0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3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4219575" cy="409575"/>
    <xdr:grpSp>
      <xdr:nvGrpSpPr>
        <xdr:cNvPr id="1" name="Group 4"/>
        <xdr:cNvGrpSpPr>
          <a:grpSpLocks/>
        </xdr:cNvGrpSpPr>
      </xdr:nvGrpSpPr>
      <xdr:grpSpPr>
        <a:xfrm>
          <a:off x="0" y="2857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27</xdr:row>
      <xdr:rowOff>28575</xdr:rowOff>
    </xdr:from>
    <xdr:ext cx="4219575" cy="409575"/>
    <xdr:grpSp>
      <xdr:nvGrpSpPr>
        <xdr:cNvPr id="4" name="Group 7"/>
        <xdr:cNvGrpSpPr>
          <a:grpSpLocks/>
        </xdr:cNvGrpSpPr>
      </xdr:nvGrpSpPr>
      <xdr:grpSpPr>
        <a:xfrm>
          <a:off x="38100" y="595312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58</xdr:row>
      <xdr:rowOff>47625</xdr:rowOff>
    </xdr:from>
    <xdr:ext cx="4238625" cy="409575"/>
    <xdr:grpSp>
      <xdr:nvGrpSpPr>
        <xdr:cNvPr id="7" name="Group 10"/>
        <xdr:cNvGrpSpPr>
          <a:grpSpLocks/>
        </xdr:cNvGrpSpPr>
      </xdr:nvGrpSpPr>
      <xdr:grpSpPr>
        <a:xfrm>
          <a:off x="38100" y="121443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31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134</xdr:row>
      <xdr:rowOff>28575</xdr:rowOff>
    </xdr:from>
    <xdr:ext cx="3905250" cy="409575"/>
    <xdr:grpSp>
      <xdr:nvGrpSpPr>
        <xdr:cNvPr id="4" name="Group 46"/>
        <xdr:cNvGrpSpPr>
          <a:grpSpLocks/>
        </xdr:cNvGrpSpPr>
      </xdr:nvGrpSpPr>
      <xdr:grpSpPr>
        <a:xfrm>
          <a:off x="38100" y="275367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47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8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20</xdr:row>
      <xdr:rowOff>28575</xdr:rowOff>
    </xdr:from>
    <xdr:ext cx="3905250" cy="409575"/>
    <xdr:grpSp>
      <xdr:nvGrpSpPr>
        <xdr:cNvPr id="7" name="Group 58"/>
        <xdr:cNvGrpSpPr>
          <a:grpSpLocks/>
        </xdr:cNvGrpSpPr>
      </xdr:nvGrpSpPr>
      <xdr:grpSpPr>
        <a:xfrm>
          <a:off x="38100" y="40671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5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0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46</xdr:row>
      <xdr:rowOff>28575</xdr:rowOff>
    </xdr:from>
    <xdr:ext cx="3905250" cy="409575"/>
    <xdr:grpSp>
      <xdr:nvGrpSpPr>
        <xdr:cNvPr id="10" name="Group 61"/>
        <xdr:cNvGrpSpPr>
          <a:grpSpLocks/>
        </xdr:cNvGrpSpPr>
      </xdr:nvGrpSpPr>
      <xdr:grpSpPr>
        <a:xfrm>
          <a:off x="38100" y="97440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1" name="Picture 6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74</xdr:row>
      <xdr:rowOff>28575</xdr:rowOff>
    </xdr:from>
    <xdr:ext cx="3905250" cy="409575"/>
    <xdr:grpSp>
      <xdr:nvGrpSpPr>
        <xdr:cNvPr id="13" name="Group 64"/>
        <xdr:cNvGrpSpPr>
          <a:grpSpLocks/>
        </xdr:cNvGrpSpPr>
      </xdr:nvGrpSpPr>
      <xdr:grpSpPr>
        <a:xfrm>
          <a:off x="38100" y="157162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4" name="Picture 6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6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104</xdr:row>
      <xdr:rowOff>28575</xdr:rowOff>
    </xdr:from>
    <xdr:ext cx="3905250" cy="409575"/>
    <xdr:grpSp>
      <xdr:nvGrpSpPr>
        <xdr:cNvPr id="16" name="Group 67"/>
        <xdr:cNvGrpSpPr>
          <a:grpSpLocks/>
        </xdr:cNvGrpSpPr>
      </xdr:nvGrpSpPr>
      <xdr:grpSpPr>
        <a:xfrm>
          <a:off x="38100" y="216598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7" name="Picture 68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9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134</xdr:row>
      <xdr:rowOff>28575</xdr:rowOff>
    </xdr:from>
    <xdr:ext cx="3905250" cy="409575"/>
    <xdr:grpSp>
      <xdr:nvGrpSpPr>
        <xdr:cNvPr id="19" name="Group 70"/>
        <xdr:cNvGrpSpPr>
          <a:grpSpLocks/>
        </xdr:cNvGrpSpPr>
      </xdr:nvGrpSpPr>
      <xdr:grpSpPr>
        <a:xfrm>
          <a:off x="38100" y="275367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0" name="Picture 7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72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163</xdr:row>
      <xdr:rowOff>28575</xdr:rowOff>
    </xdr:from>
    <xdr:ext cx="3905250" cy="409575"/>
    <xdr:grpSp>
      <xdr:nvGrpSpPr>
        <xdr:cNvPr id="22" name="Group 73"/>
        <xdr:cNvGrpSpPr>
          <a:grpSpLocks/>
        </xdr:cNvGrpSpPr>
      </xdr:nvGrpSpPr>
      <xdr:grpSpPr>
        <a:xfrm>
          <a:off x="38100" y="333184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3" name="Picture 7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7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31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32</xdr:row>
      <xdr:rowOff>28575</xdr:rowOff>
    </xdr:from>
    <xdr:ext cx="3905250" cy="409575"/>
    <xdr:grpSp>
      <xdr:nvGrpSpPr>
        <xdr:cNvPr id="4" name="Group 34"/>
        <xdr:cNvGrpSpPr>
          <a:grpSpLocks/>
        </xdr:cNvGrpSpPr>
      </xdr:nvGrpSpPr>
      <xdr:grpSpPr>
        <a:xfrm>
          <a:off x="38100" y="660082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3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8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66675</xdr:colOff>
      <xdr:row>2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8"/>
  </sheetPr>
  <dimension ref="A1:S179"/>
  <sheetViews>
    <sheetView zoomScale="115" zoomScaleNormal="115" zoomScaleSheetLayoutView="100" workbookViewId="0" topLeftCell="A19">
      <selection activeCell="F131" sqref="F131:I133"/>
    </sheetView>
  </sheetViews>
  <sheetFormatPr defaultColWidth="11.421875" defaultRowHeight="12.75"/>
  <cols>
    <col min="1" max="1" width="13.421875" style="2" customWidth="1"/>
    <col min="2" max="2" width="11.8515625" style="2" customWidth="1"/>
    <col min="3" max="3" width="11.7109375" style="2" customWidth="1"/>
    <col min="4" max="4" width="12.7109375" style="2" customWidth="1"/>
    <col min="5" max="5" width="11.8515625" style="2" customWidth="1"/>
    <col min="6" max="6" width="12.00390625" style="2" customWidth="1"/>
    <col min="7" max="7" width="13.57421875" style="84" customWidth="1"/>
    <col min="8" max="8" width="13.140625" style="58" customWidth="1"/>
    <col min="9" max="9" width="15.00390625" style="4" customWidth="1"/>
    <col min="10" max="10" width="11.00390625" style="80" customWidth="1"/>
    <col min="11" max="11" width="11.421875" style="2" customWidth="1"/>
    <col min="12" max="12" width="16.140625" style="2" customWidth="1"/>
    <col min="13" max="13" width="21.00390625" style="2" customWidth="1"/>
    <col min="14" max="16384" width="11.421875" style="2" customWidth="1"/>
  </cols>
  <sheetData>
    <row r="1" spans="6:14" ht="36" customHeight="1">
      <c r="F1" s="366" t="s">
        <v>220</v>
      </c>
      <c r="G1" s="366"/>
      <c r="H1" s="366"/>
      <c r="I1" s="366"/>
      <c r="L1" s="370" t="s">
        <v>180</v>
      </c>
      <c r="M1" s="371"/>
      <c r="N1" s="372"/>
    </row>
    <row r="2" spans="7:14" ht="15" customHeight="1">
      <c r="G2" s="324"/>
      <c r="L2" s="373"/>
      <c r="M2" s="374"/>
      <c r="N2" s="375"/>
    </row>
    <row r="3" spans="7:14" ht="24.75" customHeight="1">
      <c r="G3" s="369" t="s">
        <v>52</v>
      </c>
      <c r="H3" s="369"/>
      <c r="I3" s="369"/>
      <c r="J3" s="176"/>
      <c r="L3" s="373"/>
      <c r="M3" s="374"/>
      <c r="N3" s="375"/>
    </row>
    <row r="4" spans="1:14" s="6" customFormat="1" ht="24.75" customHeight="1" thickBot="1">
      <c r="A4" s="24" t="s">
        <v>201</v>
      </c>
      <c r="B4" s="24"/>
      <c r="C4" s="24"/>
      <c r="D4" s="24"/>
      <c r="E4" s="24"/>
      <c r="F4" s="24"/>
      <c r="G4" s="325"/>
      <c r="H4" s="83"/>
      <c r="I4" s="24"/>
      <c r="J4" s="254"/>
      <c r="L4" s="364"/>
      <c r="M4" s="365"/>
      <c r="N4" s="376"/>
    </row>
    <row r="5" spans="1:15" s="6" customFormat="1" ht="24.75" customHeight="1" thickBot="1">
      <c r="A5" s="29" t="s">
        <v>55</v>
      </c>
      <c r="B5" s="180" t="s">
        <v>193</v>
      </c>
      <c r="C5" s="125" t="s">
        <v>56</v>
      </c>
      <c r="D5" s="332">
        <v>2009</v>
      </c>
      <c r="E5" s="36"/>
      <c r="F5" s="36"/>
      <c r="G5" s="36"/>
      <c r="I5" s="65"/>
      <c r="J5" s="186"/>
      <c r="K5" s="30"/>
      <c r="L5" s="30"/>
      <c r="M5" s="30"/>
      <c r="N5" s="30"/>
      <c r="O5" s="30"/>
    </row>
    <row r="6" spans="1:12" s="7" customFormat="1" ht="37.5" customHeight="1" thickTop="1">
      <c r="A6" s="139" t="s">
        <v>50</v>
      </c>
      <c r="B6" s="139" t="s">
        <v>215</v>
      </c>
      <c r="C6" s="139" t="s">
        <v>46</v>
      </c>
      <c r="D6" s="139" t="s">
        <v>47</v>
      </c>
      <c r="E6" s="139" t="s">
        <v>48</v>
      </c>
      <c r="F6" s="140" t="s">
        <v>61</v>
      </c>
      <c r="G6" s="140" t="s">
        <v>45</v>
      </c>
      <c r="H6" s="139" t="s">
        <v>43</v>
      </c>
      <c r="I6" s="140" t="s">
        <v>44</v>
      </c>
      <c r="J6" s="86"/>
      <c r="L6" s="7" t="s">
        <v>51</v>
      </c>
    </row>
    <row r="7" spans="1:19" s="6" customFormat="1" ht="23.25" customHeight="1">
      <c r="A7" s="8" t="s">
        <v>41</v>
      </c>
      <c r="B7" s="378" t="s">
        <v>93</v>
      </c>
      <c r="C7" s="378"/>
      <c r="D7" s="378"/>
      <c r="E7" s="378"/>
      <c r="F7" s="378"/>
      <c r="G7" s="378"/>
      <c r="H7" s="378"/>
      <c r="I7" s="379"/>
      <c r="J7" s="253"/>
      <c r="Q7" s="377" t="s">
        <v>154</v>
      </c>
      <c r="R7" s="377"/>
      <c r="S7" s="377"/>
    </row>
    <row r="8" spans="1:18" s="49" customFormat="1" ht="12">
      <c r="A8" s="9">
        <v>292760201</v>
      </c>
      <c r="B8" s="9" t="s">
        <v>157</v>
      </c>
      <c r="C8" s="249">
        <v>39897</v>
      </c>
      <c r="D8" s="178">
        <v>725918</v>
      </c>
      <c r="E8" s="178">
        <v>4381553</v>
      </c>
      <c r="F8" s="48"/>
      <c r="G8" s="241">
        <v>20.61</v>
      </c>
      <c r="H8" s="48">
        <v>29</v>
      </c>
      <c r="I8" s="241">
        <f>H8-G8</f>
        <v>8.39</v>
      </c>
      <c r="J8" s="242"/>
      <c r="P8" s="48">
        <v>24.65</v>
      </c>
      <c r="Q8" s="48">
        <v>29</v>
      </c>
      <c r="R8" s="48">
        <v>4.35</v>
      </c>
    </row>
    <row r="9" spans="1:18" s="49" customFormat="1" ht="12">
      <c r="A9" s="9">
        <v>292770153</v>
      </c>
      <c r="B9" s="9" t="s">
        <v>110</v>
      </c>
      <c r="C9" s="249">
        <v>39892</v>
      </c>
      <c r="D9" s="178">
        <v>727290</v>
      </c>
      <c r="E9" s="178">
        <v>4381618</v>
      </c>
      <c r="F9" s="48">
        <v>75</v>
      </c>
      <c r="G9" s="241">
        <v>15.6</v>
      </c>
      <c r="H9" s="48">
        <v>26</v>
      </c>
      <c r="I9" s="241">
        <f>H9-G9</f>
        <v>10.4</v>
      </c>
      <c r="J9" s="242"/>
      <c r="K9" s="49" t="s">
        <v>16</v>
      </c>
      <c r="L9" s="49" t="s">
        <v>20</v>
      </c>
      <c r="P9" s="48">
        <v>16.83</v>
      </c>
      <c r="Q9" s="48">
        <v>20</v>
      </c>
      <c r="R9" s="48">
        <v>3.17</v>
      </c>
    </row>
    <row r="10" spans="1:10" s="49" customFormat="1" ht="23.25" customHeight="1">
      <c r="A10" s="50" t="s">
        <v>41</v>
      </c>
      <c r="B10" s="367" t="s">
        <v>94</v>
      </c>
      <c r="C10" s="367"/>
      <c r="D10" s="367"/>
      <c r="E10" s="367"/>
      <c r="F10" s="367"/>
      <c r="G10" s="367"/>
      <c r="H10" s="367"/>
      <c r="I10" s="368"/>
      <c r="J10" s="253"/>
    </row>
    <row r="11" spans="1:18" s="49" customFormat="1" ht="12">
      <c r="A11" s="9">
        <v>292810055</v>
      </c>
      <c r="B11" s="9" t="s">
        <v>159</v>
      </c>
      <c r="C11" s="335">
        <v>39896</v>
      </c>
      <c r="D11" s="178">
        <v>716434</v>
      </c>
      <c r="E11" s="178">
        <v>4375476</v>
      </c>
      <c r="F11" s="48">
        <v>72</v>
      </c>
      <c r="G11" s="241">
        <v>33.74</v>
      </c>
      <c r="H11" s="48">
        <v>65</v>
      </c>
      <c r="I11" s="241">
        <f>H11-G11</f>
        <v>31.259999999999998</v>
      </c>
      <c r="J11" s="242"/>
      <c r="K11" s="49" t="s">
        <v>16</v>
      </c>
      <c r="L11" s="49" t="s">
        <v>21</v>
      </c>
      <c r="M11" s="49" t="s">
        <v>88</v>
      </c>
      <c r="P11" s="336">
        <v>32.38</v>
      </c>
      <c r="Q11" s="336">
        <v>65</v>
      </c>
      <c r="R11" s="336">
        <v>32.62</v>
      </c>
    </row>
    <row r="12" spans="1:10" s="49" customFormat="1" ht="23.25" customHeight="1">
      <c r="A12" s="50" t="s">
        <v>41</v>
      </c>
      <c r="B12" s="367" t="s">
        <v>78</v>
      </c>
      <c r="C12" s="367"/>
      <c r="D12" s="367"/>
      <c r="E12" s="367"/>
      <c r="F12" s="367"/>
      <c r="G12" s="367"/>
      <c r="H12" s="367"/>
      <c r="I12" s="368"/>
      <c r="J12" s="253"/>
    </row>
    <row r="13" spans="1:18" s="49" customFormat="1" ht="12">
      <c r="A13" s="9">
        <v>282840070</v>
      </c>
      <c r="B13" s="9" t="s">
        <v>170</v>
      </c>
      <c r="C13" s="335">
        <v>39892</v>
      </c>
      <c r="D13" s="178">
        <v>712165</v>
      </c>
      <c r="E13" s="178">
        <v>4369506</v>
      </c>
      <c r="F13" s="48">
        <v>70</v>
      </c>
      <c r="G13" s="241">
        <v>43.09</v>
      </c>
      <c r="H13" s="48">
        <v>78</v>
      </c>
      <c r="I13" s="241">
        <f>H13-G13</f>
        <v>34.91</v>
      </c>
      <c r="J13" s="242"/>
      <c r="K13" s="49" t="s">
        <v>16</v>
      </c>
      <c r="L13" s="49" t="s">
        <v>21</v>
      </c>
      <c r="P13" s="48">
        <v>55.34</v>
      </c>
      <c r="Q13" s="48">
        <v>78</v>
      </c>
      <c r="R13" s="48">
        <f>Q13-P13</f>
        <v>22.659999999999997</v>
      </c>
    </row>
    <row r="14" spans="1:18" s="49" customFormat="1" ht="12">
      <c r="A14" s="9">
        <v>282840107</v>
      </c>
      <c r="B14" s="9" t="s">
        <v>171</v>
      </c>
      <c r="C14" s="335">
        <v>39892</v>
      </c>
      <c r="D14" s="178">
        <v>713052</v>
      </c>
      <c r="E14" s="178">
        <v>4367535</v>
      </c>
      <c r="F14" s="48">
        <v>225</v>
      </c>
      <c r="G14" s="241">
        <v>24.48</v>
      </c>
      <c r="H14" s="48">
        <v>73.58</v>
      </c>
      <c r="I14" s="241">
        <f>H14-G14</f>
        <v>49.099999999999994</v>
      </c>
      <c r="J14" s="242"/>
      <c r="K14" s="49">
        <v>41</v>
      </c>
      <c r="P14" s="48">
        <v>33.6</v>
      </c>
      <c r="Q14" s="48">
        <v>73.58</v>
      </c>
      <c r="R14" s="48">
        <f>Q14-P14</f>
        <v>39.98</v>
      </c>
    </row>
    <row r="15" spans="1:18" s="49" customFormat="1" ht="12">
      <c r="A15" s="9">
        <v>292810009</v>
      </c>
      <c r="B15" s="9" t="s">
        <v>172</v>
      </c>
      <c r="C15" s="249">
        <v>39896</v>
      </c>
      <c r="D15" s="178">
        <v>714165</v>
      </c>
      <c r="E15" s="178">
        <v>4369377</v>
      </c>
      <c r="F15" s="48">
        <v>50</v>
      </c>
      <c r="G15" s="241">
        <v>33.81</v>
      </c>
      <c r="H15" s="48">
        <v>65.76</v>
      </c>
      <c r="I15" s="241">
        <f>H15-G15</f>
        <v>31.950000000000003</v>
      </c>
      <c r="J15" s="242"/>
      <c r="K15" s="49" t="s">
        <v>16</v>
      </c>
      <c r="L15" s="49" t="s">
        <v>21</v>
      </c>
      <c r="P15" s="48">
        <v>37.41</v>
      </c>
      <c r="Q15" s="48">
        <v>65.76</v>
      </c>
      <c r="R15" s="48">
        <f>Q15-P15</f>
        <v>28.35000000000001</v>
      </c>
    </row>
    <row r="16" spans="1:18" s="49" customFormat="1" ht="12">
      <c r="A16" s="9">
        <v>292810091</v>
      </c>
      <c r="B16" s="9" t="s">
        <v>173</v>
      </c>
      <c r="C16" s="335">
        <v>39896</v>
      </c>
      <c r="D16" s="178">
        <v>713643</v>
      </c>
      <c r="E16" s="178">
        <v>4367109</v>
      </c>
      <c r="F16" s="48">
        <v>150</v>
      </c>
      <c r="G16" s="241">
        <v>23.61</v>
      </c>
      <c r="H16" s="48">
        <v>70.11</v>
      </c>
      <c r="I16" s="241">
        <f>H16-G16</f>
        <v>46.5</v>
      </c>
      <c r="J16" s="242"/>
      <c r="K16" s="49">
        <v>43.2</v>
      </c>
      <c r="P16" s="48">
        <v>30.05</v>
      </c>
      <c r="Q16" s="48">
        <v>70.11</v>
      </c>
      <c r="R16" s="48">
        <f>Q16-P16</f>
        <v>40.06</v>
      </c>
    </row>
    <row r="17" spans="1:10" s="49" customFormat="1" ht="23.25" customHeight="1">
      <c r="A17" s="50"/>
      <c r="B17" s="367" t="s">
        <v>62</v>
      </c>
      <c r="C17" s="367"/>
      <c r="D17" s="367"/>
      <c r="E17" s="367"/>
      <c r="F17" s="367"/>
      <c r="G17" s="367"/>
      <c r="H17" s="367"/>
      <c r="I17" s="368"/>
      <c r="J17" s="253"/>
    </row>
    <row r="18" spans="1:18" s="49" customFormat="1" ht="12">
      <c r="A18" s="9">
        <v>292860037</v>
      </c>
      <c r="B18" s="9" t="s">
        <v>67</v>
      </c>
      <c r="C18" s="335">
        <v>39899</v>
      </c>
      <c r="D18" s="178">
        <v>722018</v>
      </c>
      <c r="E18" s="178">
        <v>4362290</v>
      </c>
      <c r="F18" s="48">
        <v>17.1</v>
      </c>
      <c r="G18" s="241">
        <v>6.37</v>
      </c>
      <c r="H18" s="48">
        <v>11.85</v>
      </c>
      <c r="I18" s="241">
        <f>H18-G18</f>
        <v>5.4799999999999995</v>
      </c>
      <c r="J18" s="242"/>
      <c r="K18" s="49" t="s">
        <v>16</v>
      </c>
      <c r="L18" s="49" t="s">
        <v>3</v>
      </c>
      <c r="P18" s="336">
        <v>7.03</v>
      </c>
      <c r="Q18" s="336">
        <v>11.85</v>
      </c>
      <c r="R18" s="336">
        <v>4.82</v>
      </c>
    </row>
    <row r="19" spans="1:18" s="49" customFormat="1" ht="12">
      <c r="A19" s="9">
        <v>292860057</v>
      </c>
      <c r="B19" s="9" t="s">
        <v>95</v>
      </c>
      <c r="C19" s="335">
        <v>39899</v>
      </c>
      <c r="D19" s="178">
        <v>721152</v>
      </c>
      <c r="E19" s="178">
        <v>4362747</v>
      </c>
      <c r="F19" s="48">
        <v>25</v>
      </c>
      <c r="G19" s="241">
        <v>5.61</v>
      </c>
      <c r="H19" s="48">
        <v>16.3</v>
      </c>
      <c r="I19" s="241">
        <f>H19-G19</f>
        <v>10.690000000000001</v>
      </c>
      <c r="J19" s="242"/>
      <c r="P19" s="336">
        <v>6.03</v>
      </c>
      <c r="Q19" s="336">
        <v>16.3</v>
      </c>
      <c r="R19" s="336">
        <v>10.27</v>
      </c>
    </row>
    <row r="20" spans="1:18" s="49" customFormat="1" ht="12">
      <c r="A20" s="9">
        <v>292860094</v>
      </c>
      <c r="B20" s="9" t="s">
        <v>109</v>
      </c>
      <c r="C20" s="249">
        <v>39886</v>
      </c>
      <c r="D20" s="178">
        <v>720999</v>
      </c>
      <c r="E20" s="178">
        <v>4361731</v>
      </c>
      <c r="F20" s="48">
        <v>202</v>
      </c>
      <c r="G20" s="241">
        <v>9.53</v>
      </c>
      <c r="H20" s="48">
        <v>19.68</v>
      </c>
      <c r="I20" s="241">
        <f>H20-G20</f>
        <v>10.15</v>
      </c>
      <c r="J20" s="242"/>
      <c r="K20" s="49" t="s">
        <v>16</v>
      </c>
      <c r="L20" s="49" t="s">
        <v>20</v>
      </c>
      <c r="P20" s="336">
        <v>11.56</v>
      </c>
      <c r="Q20" s="336">
        <v>19.68</v>
      </c>
      <c r="R20" s="336">
        <v>8.12</v>
      </c>
    </row>
    <row r="21" spans="1:18" s="49" customFormat="1" ht="12">
      <c r="A21" s="382" t="s">
        <v>191</v>
      </c>
      <c r="B21" s="382"/>
      <c r="C21" s="382"/>
      <c r="D21" s="382"/>
      <c r="E21" s="61"/>
      <c r="F21" s="25"/>
      <c r="G21" s="25"/>
      <c r="H21" s="25"/>
      <c r="I21" s="25"/>
      <c r="J21" s="25"/>
      <c r="P21" s="124"/>
      <c r="Q21" s="124"/>
      <c r="R21" s="124"/>
    </row>
    <row r="22" spans="1:18" s="49" customFormat="1" ht="15" customHeight="1">
      <c r="A22" s="13"/>
      <c r="B22" s="13"/>
      <c r="C22" s="60"/>
      <c r="D22" s="61"/>
      <c r="E22" s="61"/>
      <c r="F22" s="25"/>
      <c r="G22" s="25"/>
      <c r="H22" s="25"/>
      <c r="I22" s="25"/>
      <c r="J22" s="25"/>
      <c r="P22" s="124"/>
      <c r="Q22" s="124"/>
      <c r="R22" s="124"/>
    </row>
    <row r="23" spans="6:9" ht="38.25" customHeight="1">
      <c r="F23" s="366" t="s">
        <v>220</v>
      </c>
      <c r="G23" s="366"/>
      <c r="H23" s="366"/>
      <c r="I23" s="366"/>
    </row>
    <row r="24" ht="12.75">
      <c r="G24" s="324"/>
    </row>
    <row r="25" spans="7:10" ht="24.75" customHeight="1">
      <c r="G25" s="369" t="s">
        <v>52</v>
      </c>
      <c r="H25" s="369"/>
      <c r="I25" s="369"/>
      <c r="J25" s="176"/>
    </row>
    <row r="26" spans="1:10" s="6" customFormat="1" ht="24.75" customHeight="1">
      <c r="A26" s="24" t="s">
        <v>202</v>
      </c>
      <c r="B26" s="24"/>
      <c r="C26" s="24"/>
      <c r="D26" s="24"/>
      <c r="E26" s="24"/>
      <c r="F26" s="24"/>
      <c r="G26" s="325"/>
      <c r="H26" s="83"/>
      <c r="I26" s="24"/>
      <c r="J26" s="254"/>
    </row>
    <row r="27" spans="1:15" s="6" customFormat="1" ht="24.75" customHeight="1" thickBot="1">
      <c r="A27" s="29" t="s">
        <v>55</v>
      </c>
      <c r="B27" s="180" t="str">
        <f>B5</f>
        <v>Marzo</v>
      </c>
      <c r="C27" s="125" t="s">
        <v>56</v>
      </c>
      <c r="D27" s="332">
        <f>D5</f>
        <v>2009</v>
      </c>
      <c r="E27" s="36"/>
      <c r="F27" s="36"/>
      <c r="G27" s="36"/>
      <c r="I27" s="65"/>
      <c r="J27" s="186"/>
      <c r="K27" s="30"/>
      <c r="L27" s="30"/>
      <c r="M27" s="30"/>
      <c r="N27" s="30"/>
      <c r="O27" s="30"/>
    </row>
    <row r="28" spans="1:12" s="7" customFormat="1" ht="37.5" customHeight="1" thickTop="1">
      <c r="A28" s="139" t="s">
        <v>50</v>
      </c>
      <c r="B28" s="139" t="s">
        <v>215</v>
      </c>
      <c r="C28" s="139" t="s">
        <v>46</v>
      </c>
      <c r="D28" s="139" t="s">
        <v>47</v>
      </c>
      <c r="E28" s="139" t="s">
        <v>48</v>
      </c>
      <c r="F28" s="140" t="s">
        <v>61</v>
      </c>
      <c r="G28" s="140" t="s">
        <v>45</v>
      </c>
      <c r="H28" s="139" t="s">
        <v>43</v>
      </c>
      <c r="I28" s="140" t="s">
        <v>44</v>
      </c>
      <c r="J28" s="86"/>
      <c r="L28" s="7" t="s">
        <v>51</v>
      </c>
    </row>
    <row r="29" spans="1:10" s="49" customFormat="1" ht="22.5" customHeight="1">
      <c r="A29" s="50"/>
      <c r="B29" s="367" t="s">
        <v>53</v>
      </c>
      <c r="C29" s="367"/>
      <c r="D29" s="367"/>
      <c r="E29" s="367"/>
      <c r="F29" s="367"/>
      <c r="G29" s="367"/>
      <c r="H29" s="367"/>
      <c r="I29" s="368"/>
      <c r="J29" s="253"/>
    </row>
    <row r="30" spans="1:18" s="49" customFormat="1" ht="12">
      <c r="A30" s="9">
        <v>282840009</v>
      </c>
      <c r="B30" s="9" t="s">
        <v>111</v>
      </c>
      <c r="C30" s="249">
        <v>39889</v>
      </c>
      <c r="D30" s="178">
        <v>708247</v>
      </c>
      <c r="E30" s="178">
        <v>4370267</v>
      </c>
      <c r="F30" s="48">
        <v>195</v>
      </c>
      <c r="G30" s="241">
        <v>76.7</v>
      </c>
      <c r="H30" s="48">
        <v>110</v>
      </c>
      <c r="I30" s="241">
        <f aca="true" t="shared" si="0" ref="I30:I40">H30-G30</f>
        <v>33.3</v>
      </c>
      <c r="J30" s="242"/>
      <c r="P30" s="48">
        <v>86</v>
      </c>
      <c r="Q30" s="48">
        <v>110</v>
      </c>
      <c r="R30" s="48">
        <v>24</v>
      </c>
    </row>
    <row r="31" spans="1:18" s="49" customFormat="1" ht="11.25" customHeight="1">
      <c r="A31" s="9">
        <v>292730086</v>
      </c>
      <c r="B31" s="9" t="s">
        <v>112</v>
      </c>
      <c r="C31" s="249">
        <v>39892</v>
      </c>
      <c r="D31" s="178">
        <v>731742</v>
      </c>
      <c r="E31" s="178">
        <v>4385581</v>
      </c>
      <c r="F31" s="48">
        <v>18</v>
      </c>
      <c r="G31" s="241">
        <v>2.61</v>
      </c>
      <c r="H31" s="48">
        <v>6.65</v>
      </c>
      <c r="I31" s="241">
        <f t="shared" si="0"/>
        <v>4.040000000000001</v>
      </c>
      <c r="J31" s="242"/>
      <c r="K31" s="49" t="s">
        <v>16</v>
      </c>
      <c r="L31" s="49" t="s">
        <v>20</v>
      </c>
      <c r="P31" s="48">
        <v>2.61</v>
      </c>
      <c r="Q31" s="48">
        <v>6.65</v>
      </c>
      <c r="R31" s="48">
        <v>4.04</v>
      </c>
    </row>
    <row r="32" spans="1:18" s="49" customFormat="1" ht="12">
      <c r="A32" s="9">
        <v>292760136</v>
      </c>
      <c r="B32" s="9" t="s">
        <v>96</v>
      </c>
      <c r="C32" s="335">
        <v>39897</v>
      </c>
      <c r="D32" s="178">
        <v>727288</v>
      </c>
      <c r="E32" s="178">
        <v>4376610</v>
      </c>
      <c r="F32" s="48">
        <v>35</v>
      </c>
      <c r="G32" s="241">
        <v>7.52</v>
      </c>
      <c r="H32" s="48">
        <v>9</v>
      </c>
      <c r="I32" s="241">
        <f t="shared" si="0"/>
        <v>1.4800000000000004</v>
      </c>
      <c r="J32" s="242"/>
      <c r="P32" s="48">
        <v>8.12</v>
      </c>
      <c r="Q32" s="48">
        <v>9</v>
      </c>
      <c r="R32" s="48">
        <v>0.8800000000000008</v>
      </c>
    </row>
    <row r="33" spans="1:18" s="49" customFormat="1" ht="12">
      <c r="A33" s="9">
        <v>292760193</v>
      </c>
      <c r="B33" s="9" t="s">
        <v>97</v>
      </c>
      <c r="C33" s="335">
        <v>39897</v>
      </c>
      <c r="D33" s="178">
        <v>724520</v>
      </c>
      <c r="E33" s="178">
        <v>4376115</v>
      </c>
      <c r="F33" s="48">
        <v>125</v>
      </c>
      <c r="G33" s="241">
        <v>10.44</v>
      </c>
      <c r="H33" s="48">
        <v>18</v>
      </c>
      <c r="I33" s="241">
        <f t="shared" si="0"/>
        <v>7.5600000000000005</v>
      </c>
      <c r="J33" s="242"/>
      <c r="P33" s="48">
        <v>11.2</v>
      </c>
      <c r="Q33" s="48">
        <v>18</v>
      </c>
      <c r="R33" s="48">
        <v>6.8</v>
      </c>
    </row>
    <row r="34" spans="1:18" s="49" customFormat="1" ht="12">
      <c r="A34" s="9">
        <v>292770014</v>
      </c>
      <c r="B34" s="9" t="s">
        <v>156</v>
      </c>
      <c r="C34" s="335">
        <v>39897</v>
      </c>
      <c r="D34" s="178">
        <v>732164</v>
      </c>
      <c r="E34" s="178">
        <v>4384643</v>
      </c>
      <c r="F34" s="48">
        <v>7.9</v>
      </c>
      <c r="G34" s="241">
        <v>2.24</v>
      </c>
      <c r="H34" s="48">
        <v>4</v>
      </c>
      <c r="I34" s="241">
        <f t="shared" si="0"/>
        <v>1.7599999999999998</v>
      </c>
      <c r="J34" s="242"/>
      <c r="P34" s="48">
        <v>1.68</v>
      </c>
      <c r="Q34" s="48">
        <v>4</v>
      </c>
      <c r="R34" s="48">
        <v>2.32</v>
      </c>
    </row>
    <row r="35" spans="1:18" s="49" customFormat="1" ht="12">
      <c r="A35" s="9">
        <v>292770114</v>
      </c>
      <c r="B35" s="9" t="s">
        <v>98</v>
      </c>
      <c r="C35" s="335">
        <v>39897</v>
      </c>
      <c r="D35" s="178">
        <v>732144</v>
      </c>
      <c r="E35" s="178">
        <v>4382825</v>
      </c>
      <c r="F35" s="48">
        <v>76</v>
      </c>
      <c r="G35" s="241" t="s">
        <v>192</v>
      </c>
      <c r="H35" s="48">
        <v>3</v>
      </c>
      <c r="I35" s="241" t="s">
        <v>192</v>
      </c>
      <c r="J35" s="242" t="s">
        <v>190</v>
      </c>
      <c r="P35" s="48">
        <v>0.22</v>
      </c>
      <c r="Q35" s="48">
        <v>3</v>
      </c>
      <c r="R35" s="48">
        <v>2.78</v>
      </c>
    </row>
    <row r="36" spans="1:18" s="49" customFormat="1" ht="12">
      <c r="A36" s="9">
        <v>292770139</v>
      </c>
      <c r="B36" s="9" t="s">
        <v>99</v>
      </c>
      <c r="C36" s="335">
        <v>39897</v>
      </c>
      <c r="D36" s="178">
        <v>729514</v>
      </c>
      <c r="E36" s="178">
        <v>4379076</v>
      </c>
      <c r="F36" s="48">
        <v>74</v>
      </c>
      <c r="G36" s="241">
        <v>2.51</v>
      </c>
      <c r="H36" s="48">
        <v>6</v>
      </c>
      <c r="I36" s="241">
        <f t="shared" si="0"/>
        <v>3.49</v>
      </c>
      <c r="J36" s="242"/>
      <c r="P36" s="48">
        <v>2.65</v>
      </c>
      <c r="Q36" s="48">
        <v>6</v>
      </c>
      <c r="R36" s="48">
        <v>3.35</v>
      </c>
    </row>
    <row r="37" spans="1:18" s="49" customFormat="1" ht="12">
      <c r="A37" s="9">
        <v>292770144</v>
      </c>
      <c r="B37" s="9" t="s">
        <v>100</v>
      </c>
      <c r="C37" s="335">
        <v>39897</v>
      </c>
      <c r="D37" s="178">
        <v>729371</v>
      </c>
      <c r="E37" s="178">
        <v>4382150</v>
      </c>
      <c r="F37" s="48">
        <v>85</v>
      </c>
      <c r="G37" s="241">
        <v>5.93</v>
      </c>
      <c r="H37" s="48">
        <v>11</v>
      </c>
      <c r="I37" s="241">
        <f t="shared" si="0"/>
        <v>5.07</v>
      </c>
      <c r="J37" s="242"/>
      <c r="P37" s="48">
        <v>6.48</v>
      </c>
      <c r="Q37" s="48">
        <v>11</v>
      </c>
      <c r="R37" s="48">
        <v>4.52</v>
      </c>
    </row>
    <row r="38" spans="1:18" s="49" customFormat="1" ht="12">
      <c r="A38" s="9">
        <v>292810002</v>
      </c>
      <c r="B38" s="9" t="s">
        <v>158</v>
      </c>
      <c r="C38" s="335">
        <v>39896</v>
      </c>
      <c r="D38" s="178">
        <v>719734</v>
      </c>
      <c r="E38" s="178">
        <v>4372041</v>
      </c>
      <c r="F38" s="48">
        <v>38</v>
      </c>
      <c r="G38" s="241">
        <v>27.49</v>
      </c>
      <c r="H38" s="48">
        <v>41</v>
      </c>
      <c r="I38" s="241">
        <f t="shared" si="0"/>
        <v>13.510000000000002</v>
      </c>
      <c r="J38" s="242"/>
      <c r="P38" s="336">
        <v>28.58</v>
      </c>
      <c r="Q38" s="336">
        <v>41</v>
      </c>
      <c r="R38" s="336">
        <v>12.42</v>
      </c>
    </row>
    <row r="39" spans="1:18" s="49" customFormat="1" ht="12">
      <c r="A39" s="9">
        <v>292810005</v>
      </c>
      <c r="B39" s="9" t="s">
        <v>113</v>
      </c>
      <c r="C39" s="249">
        <v>39886</v>
      </c>
      <c r="D39" s="178">
        <v>716523</v>
      </c>
      <c r="E39" s="178">
        <v>4370679</v>
      </c>
      <c r="F39" s="48">
        <v>103</v>
      </c>
      <c r="G39" s="241">
        <v>34.76</v>
      </c>
      <c r="H39" s="48">
        <v>55</v>
      </c>
      <c r="I39" s="241">
        <f t="shared" si="0"/>
        <v>20.240000000000002</v>
      </c>
      <c r="J39" s="242"/>
      <c r="P39" s="48">
        <v>36.84</v>
      </c>
      <c r="Q39" s="48">
        <v>55</v>
      </c>
      <c r="R39" s="48">
        <v>18.16</v>
      </c>
    </row>
    <row r="40" spans="1:18" s="49" customFormat="1" ht="12">
      <c r="A40" s="9">
        <v>292810127</v>
      </c>
      <c r="B40" s="9" t="s">
        <v>155</v>
      </c>
      <c r="C40" s="335">
        <v>39896</v>
      </c>
      <c r="D40" s="178">
        <v>720100</v>
      </c>
      <c r="E40" s="178">
        <v>4366550</v>
      </c>
      <c r="F40" s="48">
        <v>45</v>
      </c>
      <c r="G40" s="241">
        <v>21.82</v>
      </c>
      <c r="H40" s="48">
        <v>34</v>
      </c>
      <c r="I40" s="241">
        <f t="shared" si="0"/>
        <v>12.18</v>
      </c>
      <c r="J40" s="242"/>
      <c r="K40" s="49" t="s">
        <v>92</v>
      </c>
      <c r="P40" s="48" t="s">
        <v>108</v>
      </c>
      <c r="Q40" s="9">
        <v>34</v>
      </c>
      <c r="R40" s="9" t="s">
        <v>40</v>
      </c>
    </row>
    <row r="41" spans="1:18" s="49" customFormat="1" ht="12">
      <c r="A41" s="9">
        <v>292820101</v>
      </c>
      <c r="B41" s="9" t="s">
        <v>160</v>
      </c>
      <c r="C41" s="335">
        <v>39896</v>
      </c>
      <c r="D41" s="178">
        <v>726346</v>
      </c>
      <c r="E41" s="178">
        <v>4373490</v>
      </c>
      <c r="F41" s="48"/>
      <c r="G41" s="241">
        <v>8.82</v>
      </c>
      <c r="H41" s="48">
        <v>19</v>
      </c>
      <c r="I41" s="241">
        <f aca="true" t="shared" si="1" ref="I41:I48">H41-G41</f>
        <v>10.18</v>
      </c>
      <c r="J41" s="242"/>
      <c r="K41" s="49" t="s">
        <v>16</v>
      </c>
      <c r="L41" s="49" t="s">
        <v>18</v>
      </c>
      <c r="P41" s="336">
        <v>9.02</v>
      </c>
      <c r="Q41" s="336">
        <v>19</v>
      </c>
      <c r="R41" s="336">
        <v>9.98</v>
      </c>
    </row>
    <row r="42" spans="1:18" s="49" customFormat="1" ht="12">
      <c r="A42" s="9">
        <v>292820105</v>
      </c>
      <c r="B42" s="9" t="s">
        <v>161</v>
      </c>
      <c r="C42" s="335">
        <v>39896</v>
      </c>
      <c r="D42" s="178">
        <v>724020</v>
      </c>
      <c r="E42" s="178">
        <v>4375533</v>
      </c>
      <c r="F42" s="48"/>
      <c r="G42" s="241">
        <v>18.67</v>
      </c>
      <c r="H42" s="48">
        <v>25</v>
      </c>
      <c r="I42" s="241">
        <f t="shared" si="1"/>
        <v>6.329999999999998</v>
      </c>
      <c r="J42" s="242"/>
      <c r="K42" s="49" t="s">
        <v>4</v>
      </c>
      <c r="L42" s="49" t="s">
        <v>26</v>
      </c>
      <c r="M42" s="49" t="s">
        <v>80</v>
      </c>
      <c r="P42" s="336">
        <v>19.6</v>
      </c>
      <c r="Q42" s="336">
        <v>25</v>
      </c>
      <c r="R42" s="336">
        <v>5.4</v>
      </c>
    </row>
    <row r="43" spans="1:18" s="49" customFormat="1" ht="12">
      <c r="A43" s="9">
        <v>292820111</v>
      </c>
      <c r="B43" s="9" t="s">
        <v>114</v>
      </c>
      <c r="C43" s="249">
        <v>39886</v>
      </c>
      <c r="D43" s="178">
        <v>726279</v>
      </c>
      <c r="E43" s="178">
        <v>4363746</v>
      </c>
      <c r="F43" s="48"/>
      <c r="G43" s="241">
        <v>1.53</v>
      </c>
      <c r="H43" s="48">
        <v>1.583</v>
      </c>
      <c r="I43" s="241">
        <f>H43-G43</f>
        <v>0.052999999999999936</v>
      </c>
      <c r="J43" s="242"/>
      <c r="P43" s="48">
        <v>1.39</v>
      </c>
      <c r="Q43" s="48">
        <v>1.583</v>
      </c>
      <c r="R43" s="48">
        <v>0.19300000000000006</v>
      </c>
    </row>
    <row r="44" spans="1:18" s="49" customFormat="1" ht="12">
      <c r="A44" s="9">
        <v>292820112</v>
      </c>
      <c r="B44" s="9" t="s">
        <v>115</v>
      </c>
      <c r="C44" s="249">
        <v>39886</v>
      </c>
      <c r="D44" s="178">
        <v>723687</v>
      </c>
      <c r="E44" s="178">
        <v>4369104</v>
      </c>
      <c r="F44" s="48"/>
      <c r="G44" s="241">
        <v>7.28</v>
      </c>
      <c r="H44" s="48">
        <v>13</v>
      </c>
      <c r="I44" s="241">
        <f>H44-G44</f>
        <v>5.72</v>
      </c>
      <c r="J44" s="242"/>
      <c r="P44" s="48">
        <v>8.57</v>
      </c>
      <c r="Q44" s="48">
        <v>13</v>
      </c>
      <c r="R44" s="48">
        <v>4.43</v>
      </c>
    </row>
    <row r="45" spans="1:18" s="49" customFormat="1" ht="12">
      <c r="A45" s="9">
        <v>292820113</v>
      </c>
      <c r="B45" s="9" t="s">
        <v>116</v>
      </c>
      <c r="C45" s="249">
        <v>39886</v>
      </c>
      <c r="D45" s="178">
        <v>721461</v>
      </c>
      <c r="E45" s="178">
        <v>4371297</v>
      </c>
      <c r="F45" s="48"/>
      <c r="G45" s="241">
        <v>17.68</v>
      </c>
      <c r="H45" s="48">
        <v>30</v>
      </c>
      <c r="I45" s="241">
        <f>H45-G45</f>
        <v>12.32</v>
      </c>
      <c r="J45" s="242"/>
      <c r="P45" s="48">
        <v>20.52</v>
      </c>
      <c r="Q45" s="48">
        <v>30</v>
      </c>
      <c r="R45" s="48">
        <v>9.48</v>
      </c>
    </row>
    <row r="46" spans="1:18" s="49" customFormat="1" ht="12">
      <c r="A46" s="9">
        <v>292830004</v>
      </c>
      <c r="B46" s="9" t="s">
        <v>101</v>
      </c>
      <c r="C46" s="335">
        <v>39896</v>
      </c>
      <c r="D46" s="178">
        <v>729374</v>
      </c>
      <c r="E46" s="178">
        <v>4374773</v>
      </c>
      <c r="F46" s="48">
        <v>11.2</v>
      </c>
      <c r="G46" s="241">
        <v>2.62</v>
      </c>
      <c r="H46" s="48">
        <v>1.8</v>
      </c>
      <c r="I46" s="241">
        <f t="shared" si="1"/>
        <v>-0.8200000000000001</v>
      </c>
      <c r="J46" s="242"/>
      <c r="P46" s="48">
        <v>3.06</v>
      </c>
      <c r="Q46" s="48">
        <v>1.8</v>
      </c>
      <c r="R46" s="48">
        <v>-1.26</v>
      </c>
    </row>
    <row r="47" spans="1:18" s="49" customFormat="1" ht="12">
      <c r="A47" s="9">
        <v>292860001</v>
      </c>
      <c r="B47" s="9" t="s">
        <v>70</v>
      </c>
      <c r="C47" s="335">
        <v>39892</v>
      </c>
      <c r="D47" s="178">
        <v>723712</v>
      </c>
      <c r="E47" s="178">
        <v>4357918</v>
      </c>
      <c r="F47" s="48">
        <v>14.1</v>
      </c>
      <c r="G47" s="241" t="s">
        <v>108</v>
      </c>
      <c r="H47" s="48">
        <v>5.06</v>
      </c>
      <c r="I47" s="241" t="s">
        <v>108</v>
      </c>
      <c r="J47" s="242"/>
      <c r="K47" s="49" t="s">
        <v>16</v>
      </c>
      <c r="L47" s="49" t="s">
        <v>21</v>
      </c>
      <c r="P47" s="48">
        <v>3.58</v>
      </c>
      <c r="Q47" s="48">
        <v>5.06</v>
      </c>
      <c r="R47" s="48">
        <v>1.48</v>
      </c>
    </row>
    <row r="48" spans="1:18" s="49" customFormat="1" ht="12">
      <c r="A48" s="9">
        <v>292860002</v>
      </c>
      <c r="B48" s="9" t="s">
        <v>22</v>
      </c>
      <c r="C48" s="335">
        <v>39902</v>
      </c>
      <c r="D48" s="178">
        <v>723527</v>
      </c>
      <c r="E48" s="178">
        <v>4359128</v>
      </c>
      <c r="F48" s="48">
        <v>6.85</v>
      </c>
      <c r="G48" s="241">
        <v>1.79</v>
      </c>
      <c r="H48" s="48">
        <v>3.8</v>
      </c>
      <c r="I48" s="241">
        <f t="shared" si="1"/>
        <v>2.01</v>
      </c>
      <c r="J48" s="242"/>
      <c r="K48" s="49" t="s">
        <v>16</v>
      </c>
      <c r="L48" s="49" t="s">
        <v>3</v>
      </c>
      <c r="P48" s="48">
        <v>1.97</v>
      </c>
      <c r="Q48" s="48">
        <v>3.8</v>
      </c>
      <c r="R48" s="48">
        <v>1.83</v>
      </c>
    </row>
    <row r="49" spans="1:18" s="49" customFormat="1" ht="12">
      <c r="A49" s="9">
        <v>292860004</v>
      </c>
      <c r="B49" s="9" t="s">
        <v>23</v>
      </c>
      <c r="C49" s="335">
        <v>39896</v>
      </c>
      <c r="D49" s="178">
        <v>725579</v>
      </c>
      <c r="E49" s="178">
        <v>4363993</v>
      </c>
      <c r="F49" s="48">
        <v>18</v>
      </c>
      <c r="G49" s="241">
        <v>1.32</v>
      </c>
      <c r="H49" s="48">
        <v>2.97</v>
      </c>
      <c r="I49" s="241">
        <f>H49-G49</f>
        <v>1.6500000000000001</v>
      </c>
      <c r="J49" s="242"/>
      <c r="K49" s="49" t="s">
        <v>16</v>
      </c>
      <c r="L49" s="49" t="s">
        <v>3</v>
      </c>
      <c r="P49" s="48">
        <v>1.46</v>
      </c>
      <c r="Q49" s="48">
        <v>2.97</v>
      </c>
      <c r="R49" s="48">
        <v>1.51</v>
      </c>
    </row>
    <row r="50" spans="1:18" s="49" customFormat="1" ht="12.75" thickBot="1">
      <c r="A50" s="52">
        <v>292860030</v>
      </c>
      <c r="B50" s="52" t="s">
        <v>24</v>
      </c>
      <c r="C50" s="337">
        <v>39892</v>
      </c>
      <c r="D50" s="81">
        <v>723750</v>
      </c>
      <c r="E50" s="81">
        <v>4360845</v>
      </c>
      <c r="F50" s="53">
        <v>16.95</v>
      </c>
      <c r="G50" s="250">
        <v>3.53</v>
      </c>
      <c r="H50" s="53">
        <v>5.29</v>
      </c>
      <c r="I50" s="250">
        <f>H50-G50</f>
        <v>1.7600000000000002</v>
      </c>
      <c r="J50" s="242"/>
      <c r="K50" s="49" t="s">
        <v>16</v>
      </c>
      <c r="L50" s="49" t="s">
        <v>3</v>
      </c>
      <c r="M50" s="49">
        <v>9.73</v>
      </c>
      <c r="P50" s="48">
        <v>1.46</v>
      </c>
      <c r="Q50" s="48">
        <v>2.97</v>
      </c>
      <c r="R50" s="48">
        <v>1.51</v>
      </c>
    </row>
    <row r="51" spans="1:19" s="49" customFormat="1" ht="13.5" customHeight="1" thickTop="1">
      <c r="A51" s="380" t="s">
        <v>191</v>
      </c>
      <c r="B51" s="380"/>
      <c r="C51" s="380"/>
      <c r="D51" s="380"/>
      <c r="E51" s="61"/>
      <c r="F51" s="61"/>
      <c r="G51" s="25"/>
      <c r="H51" s="25"/>
      <c r="I51" s="25"/>
      <c r="J51" s="25"/>
      <c r="K51" s="25"/>
      <c r="Q51" s="25"/>
      <c r="R51" s="25"/>
      <c r="S51" s="25"/>
    </row>
    <row r="52" spans="6:9" ht="30.75" customHeight="1">
      <c r="F52" s="366" t="s">
        <v>220</v>
      </c>
      <c r="G52" s="366"/>
      <c r="H52" s="366"/>
      <c r="I52" s="366"/>
    </row>
    <row r="53" ht="15" customHeight="1">
      <c r="G53" s="324"/>
    </row>
    <row r="54" spans="7:10" ht="24.75" customHeight="1">
      <c r="G54" s="369" t="s">
        <v>52</v>
      </c>
      <c r="H54" s="369"/>
      <c r="I54" s="369"/>
      <c r="J54" s="176"/>
    </row>
    <row r="55" spans="1:10" s="6" customFormat="1" ht="24.75" customHeight="1">
      <c r="A55" s="24" t="s">
        <v>203</v>
      </c>
      <c r="B55" s="24"/>
      <c r="C55" s="24"/>
      <c r="D55" s="24"/>
      <c r="E55" s="24"/>
      <c r="F55" s="24"/>
      <c r="G55" s="325"/>
      <c r="H55" s="83"/>
      <c r="I55" s="24"/>
      <c r="J55" s="254"/>
    </row>
    <row r="56" spans="1:15" s="6" customFormat="1" ht="24.75" customHeight="1" thickBot="1">
      <c r="A56" s="29" t="s">
        <v>55</v>
      </c>
      <c r="B56" s="180" t="str">
        <f>B5</f>
        <v>Marzo</v>
      </c>
      <c r="C56" s="125" t="s">
        <v>56</v>
      </c>
      <c r="D56" s="332">
        <f>D5</f>
        <v>2009</v>
      </c>
      <c r="E56" s="36"/>
      <c r="F56" s="36"/>
      <c r="G56" s="36"/>
      <c r="I56" s="65"/>
      <c r="J56" s="186"/>
      <c r="K56" s="30"/>
      <c r="L56" s="30"/>
      <c r="M56" s="30"/>
      <c r="N56" s="30"/>
      <c r="O56" s="30"/>
    </row>
    <row r="57" spans="1:10" s="7" customFormat="1" ht="37.5" customHeight="1" thickTop="1">
      <c r="A57" s="139" t="s">
        <v>50</v>
      </c>
      <c r="B57" s="139" t="s">
        <v>215</v>
      </c>
      <c r="C57" s="139" t="s">
        <v>46</v>
      </c>
      <c r="D57" s="139" t="s">
        <v>47</v>
      </c>
      <c r="E57" s="139" t="s">
        <v>48</v>
      </c>
      <c r="F57" s="140" t="s">
        <v>61</v>
      </c>
      <c r="G57" s="140" t="s">
        <v>45</v>
      </c>
      <c r="H57" s="139" t="s">
        <v>43</v>
      </c>
      <c r="I57" s="140" t="s">
        <v>44</v>
      </c>
      <c r="J57" s="86"/>
    </row>
    <row r="58" spans="1:10" s="49" customFormat="1" ht="21.75" customHeight="1">
      <c r="A58" s="50" t="s">
        <v>41</v>
      </c>
      <c r="B58" s="367" t="s">
        <v>25</v>
      </c>
      <c r="C58" s="367"/>
      <c r="D58" s="367"/>
      <c r="E58" s="367"/>
      <c r="F58" s="367"/>
      <c r="G58" s="367"/>
      <c r="H58" s="367"/>
      <c r="I58" s="368"/>
      <c r="J58" s="253"/>
    </row>
    <row r="59" spans="1:18" s="49" customFormat="1" ht="13.5" customHeight="1">
      <c r="A59" s="9">
        <v>292910003</v>
      </c>
      <c r="B59" s="9" t="s">
        <v>105</v>
      </c>
      <c r="C59" s="335">
        <v>39892</v>
      </c>
      <c r="D59" s="178">
        <v>719944</v>
      </c>
      <c r="E59" s="178">
        <v>4353275</v>
      </c>
      <c r="F59" s="48">
        <v>25.8</v>
      </c>
      <c r="G59" s="241" t="s">
        <v>108</v>
      </c>
      <c r="H59" s="338">
        <v>35</v>
      </c>
      <c r="I59" s="241" t="s">
        <v>108</v>
      </c>
      <c r="J59" s="242"/>
      <c r="K59" s="49" t="s">
        <v>4</v>
      </c>
      <c r="L59" s="49" t="s">
        <v>25</v>
      </c>
      <c r="M59" s="49">
        <v>19.74</v>
      </c>
      <c r="P59" s="48" t="s">
        <v>108</v>
      </c>
      <c r="Q59" s="9">
        <v>35</v>
      </c>
      <c r="R59" s="9" t="s">
        <v>40</v>
      </c>
    </row>
    <row r="60" spans="1:18" s="49" customFormat="1" ht="12">
      <c r="A60" s="9">
        <v>292910007</v>
      </c>
      <c r="B60" s="9" t="s">
        <v>71</v>
      </c>
      <c r="C60" s="335">
        <v>39892</v>
      </c>
      <c r="D60" s="178">
        <v>721032</v>
      </c>
      <c r="E60" s="178">
        <v>4348624</v>
      </c>
      <c r="F60" s="48">
        <v>13.2</v>
      </c>
      <c r="G60" s="241">
        <v>16.99</v>
      </c>
      <c r="H60" s="338">
        <v>29.52</v>
      </c>
      <c r="I60" s="241">
        <f>H60-G60</f>
        <v>12.530000000000001</v>
      </c>
      <c r="J60" s="242"/>
      <c r="K60" s="49" t="s">
        <v>4</v>
      </c>
      <c r="L60" s="49" t="s">
        <v>25</v>
      </c>
      <c r="P60" s="48">
        <v>18.39</v>
      </c>
      <c r="Q60" s="9">
        <v>29.52</v>
      </c>
      <c r="R60" s="9">
        <f>Q60-P60</f>
        <v>11.129999999999999</v>
      </c>
    </row>
    <row r="61" spans="1:18" s="49" customFormat="1" ht="12">
      <c r="A61" s="9">
        <v>292910008</v>
      </c>
      <c r="B61" s="9" t="s">
        <v>129</v>
      </c>
      <c r="C61" s="335">
        <v>39886</v>
      </c>
      <c r="D61" s="178">
        <v>718959</v>
      </c>
      <c r="E61" s="178">
        <v>4349931</v>
      </c>
      <c r="F61" s="48">
        <v>67</v>
      </c>
      <c r="G61" s="241">
        <v>19.12</v>
      </c>
      <c r="H61" s="338">
        <v>34.87</v>
      </c>
      <c r="I61" s="241">
        <f>H61-G61</f>
        <v>15.749999999999996</v>
      </c>
      <c r="J61" s="242"/>
      <c r="K61" s="49" t="s">
        <v>4</v>
      </c>
      <c r="L61" s="49" t="s">
        <v>3</v>
      </c>
      <c r="P61" s="48">
        <v>21.69</v>
      </c>
      <c r="Q61" s="9">
        <v>34.87</v>
      </c>
      <c r="R61" s="48">
        <v>21.89</v>
      </c>
    </row>
    <row r="62" spans="1:18" s="49" customFormat="1" ht="12">
      <c r="A62" s="9">
        <v>292910011</v>
      </c>
      <c r="B62" s="9" t="s">
        <v>177</v>
      </c>
      <c r="C62" s="335">
        <v>39892</v>
      </c>
      <c r="D62" s="178">
        <v>720849</v>
      </c>
      <c r="E62" s="178">
        <v>4350153</v>
      </c>
      <c r="F62" s="48">
        <v>20.2</v>
      </c>
      <c r="G62" s="241">
        <v>15.61</v>
      </c>
      <c r="H62" s="48">
        <v>27</v>
      </c>
      <c r="I62" s="241">
        <f>H62-G62</f>
        <v>11.39</v>
      </c>
      <c r="J62" s="242"/>
      <c r="P62" s="48" t="s">
        <v>40</v>
      </c>
      <c r="Q62" s="9">
        <v>28.41</v>
      </c>
      <c r="R62" s="9" t="s">
        <v>40</v>
      </c>
    </row>
    <row r="63" spans="1:18" s="49" customFormat="1" ht="12">
      <c r="A63" s="9">
        <v>292920019</v>
      </c>
      <c r="B63" s="9" t="s">
        <v>72</v>
      </c>
      <c r="C63" s="335">
        <v>39892</v>
      </c>
      <c r="D63" s="178">
        <v>724685</v>
      </c>
      <c r="E63" s="178">
        <v>4352735</v>
      </c>
      <c r="F63" s="48">
        <v>6.83</v>
      </c>
      <c r="G63" s="241">
        <v>4.19</v>
      </c>
      <c r="H63" s="48">
        <v>7.37</v>
      </c>
      <c r="I63" s="241">
        <f>H63-G63</f>
        <v>3.1799999999999997</v>
      </c>
      <c r="J63" s="242"/>
      <c r="K63" s="49" t="s">
        <v>4</v>
      </c>
      <c r="L63" s="49" t="s">
        <v>25</v>
      </c>
      <c r="P63" s="48">
        <v>4.12</v>
      </c>
      <c r="Q63" s="9">
        <v>7.37</v>
      </c>
      <c r="R63" s="9">
        <f>Q63-P63</f>
        <v>3.25</v>
      </c>
    </row>
    <row r="64" spans="1:18" s="49" customFormat="1" ht="12" customHeight="1">
      <c r="A64" s="9">
        <v>292920058</v>
      </c>
      <c r="B64" s="9" t="s">
        <v>123</v>
      </c>
      <c r="C64" s="249">
        <v>39886</v>
      </c>
      <c r="D64" s="178">
        <v>724285</v>
      </c>
      <c r="E64" s="178">
        <v>4352162</v>
      </c>
      <c r="F64" s="48">
        <v>105</v>
      </c>
      <c r="G64" s="241">
        <v>2.36</v>
      </c>
      <c r="H64" s="48">
        <v>6.19</v>
      </c>
      <c r="I64" s="241">
        <f>H64-G64</f>
        <v>3.8300000000000005</v>
      </c>
      <c r="J64" s="242"/>
      <c r="K64" s="49" t="s">
        <v>4</v>
      </c>
      <c r="L64" s="49" t="s">
        <v>25</v>
      </c>
      <c r="P64" s="48">
        <v>2.62</v>
      </c>
      <c r="Q64" s="9">
        <v>6.19</v>
      </c>
      <c r="R64" s="9">
        <f>Q64-P64</f>
        <v>3.5700000000000003</v>
      </c>
    </row>
    <row r="65" spans="1:10" s="49" customFormat="1" ht="21.75" customHeight="1">
      <c r="A65" s="50" t="s">
        <v>41</v>
      </c>
      <c r="B65" s="367" t="s">
        <v>2</v>
      </c>
      <c r="C65" s="367"/>
      <c r="D65" s="367"/>
      <c r="E65" s="367"/>
      <c r="F65" s="367"/>
      <c r="G65" s="367"/>
      <c r="H65" s="367"/>
      <c r="I65" s="368"/>
      <c r="J65" s="253"/>
    </row>
    <row r="66" spans="1:18" s="49" customFormat="1" ht="12" customHeight="1">
      <c r="A66" s="9">
        <v>282980041</v>
      </c>
      <c r="B66" s="9" t="s">
        <v>73</v>
      </c>
      <c r="C66" s="335">
        <v>39899</v>
      </c>
      <c r="D66" s="178">
        <v>712529</v>
      </c>
      <c r="E66" s="178">
        <v>4344334</v>
      </c>
      <c r="F66" s="48">
        <v>75</v>
      </c>
      <c r="G66" s="241">
        <v>38.21</v>
      </c>
      <c r="H66" s="9">
        <v>55.62</v>
      </c>
      <c r="I66" s="241">
        <f>H66-G66</f>
        <v>17.409999999999997</v>
      </c>
      <c r="J66" s="242"/>
      <c r="K66" s="49" t="s">
        <v>1</v>
      </c>
      <c r="L66" s="49" t="s">
        <v>2</v>
      </c>
      <c r="P66" s="48">
        <v>39.72</v>
      </c>
      <c r="Q66" s="9">
        <v>55.62</v>
      </c>
      <c r="R66" s="9">
        <f>Q66-P66</f>
        <v>15.899999999999999</v>
      </c>
    </row>
    <row r="67" spans="1:18" s="49" customFormat="1" ht="12" customHeight="1">
      <c r="A67" s="9">
        <v>282980081</v>
      </c>
      <c r="B67" s="9" t="s">
        <v>162</v>
      </c>
      <c r="C67" s="335">
        <v>39902</v>
      </c>
      <c r="D67" s="178">
        <v>711694</v>
      </c>
      <c r="E67" s="178">
        <v>4346802</v>
      </c>
      <c r="F67" s="48"/>
      <c r="G67" s="241">
        <v>15.34</v>
      </c>
      <c r="H67" s="48">
        <v>75</v>
      </c>
      <c r="I67" s="241">
        <f>H67-G67</f>
        <v>59.66</v>
      </c>
      <c r="J67" s="242"/>
      <c r="K67" s="49" t="s">
        <v>4</v>
      </c>
      <c r="L67" s="49" t="s">
        <v>3</v>
      </c>
      <c r="P67" s="48">
        <v>15.5</v>
      </c>
      <c r="Q67" s="9">
        <v>75</v>
      </c>
      <c r="R67" s="9">
        <f>Q67-P67</f>
        <v>59.5</v>
      </c>
    </row>
    <row r="68" spans="1:10" s="49" customFormat="1" ht="21.75" customHeight="1">
      <c r="A68" s="50" t="s">
        <v>41</v>
      </c>
      <c r="B68" s="367" t="s">
        <v>106</v>
      </c>
      <c r="C68" s="367"/>
      <c r="D68" s="367"/>
      <c r="E68" s="367"/>
      <c r="F68" s="367"/>
      <c r="G68" s="367"/>
      <c r="H68" s="367"/>
      <c r="I68" s="368"/>
      <c r="J68" s="253"/>
    </row>
    <row r="69" spans="1:18" s="49" customFormat="1" ht="12">
      <c r="A69" s="9">
        <v>282980065</v>
      </c>
      <c r="B69" s="9" t="s">
        <v>6</v>
      </c>
      <c r="C69" s="335">
        <v>39899</v>
      </c>
      <c r="D69" s="178">
        <v>713781</v>
      </c>
      <c r="E69" s="178">
        <v>4343809</v>
      </c>
      <c r="F69" s="48">
        <v>75</v>
      </c>
      <c r="G69" s="241">
        <v>30.63</v>
      </c>
      <c r="H69" s="9">
        <v>44.72</v>
      </c>
      <c r="I69" s="241">
        <f>H69-G69</f>
        <v>14.09</v>
      </c>
      <c r="J69" s="242"/>
      <c r="P69" s="48">
        <v>32.25</v>
      </c>
      <c r="Q69" s="9">
        <v>44.72</v>
      </c>
      <c r="R69" s="48">
        <f>Q69-P69</f>
        <v>12.469999999999999</v>
      </c>
    </row>
    <row r="70" spans="1:10" s="49" customFormat="1" ht="21.75" customHeight="1">
      <c r="A70" s="50" t="s">
        <v>41</v>
      </c>
      <c r="B70" s="367" t="s">
        <v>64</v>
      </c>
      <c r="C70" s="367"/>
      <c r="D70" s="367"/>
      <c r="E70" s="367"/>
      <c r="F70" s="367"/>
      <c r="G70" s="367"/>
      <c r="H70" s="367"/>
      <c r="I70" s="368"/>
      <c r="J70" s="253"/>
    </row>
    <row r="71" spans="1:18" s="49" customFormat="1" ht="12">
      <c r="A71" s="9">
        <v>292950011</v>
      </c>
      <c r="B71" s="9" t="s">
        <v>29</v>
      </c>
      <c r="C71" s="335">
        <v>39892</v>
      </c>
      <c r="D71" s="178">
        <v>720341</v>
      </c>
      <c r="E71" s="178">
        <v>4345041</v>
      </c>
      <c r="F71" s="48">
        <v>30</v>
      </c>
      <c r="G71" s="241">
        <v>10.74</v>
      </c>
      <c r="H71" s="48">
        <v>22.94</v>
      </c>
      <c r="I71" s="241">
        <f>H71-G71</f>
        <v>12.200000000000001</v>
      </c>
      <c r="J71" s="242"/>
      <c r="P71" s="48">
        <v>11.98</v>
      </c>
      <c r="Q71" s="9">
        <v>22.9</v>
      </c>
      <c r="R71" s="9">
        <f>Q71-P71</f>
        <v>10.919999999999998</v>
      </c>
    </row>
    <row r="72" spans="1:18" s="49" customFormat="1" ht="12">
      <c r="A72" s="9">
        <v>292950017</v>
      </c>
      <c r="B72" s="9" t="s">
        <v>163</v>
      </c>
      <c r="C72" s="249">
        <v>39902</v>
      </c>
      <c r="D72" s="178">
        <v>718155</v>
      </c>
      <c r="E72" s="178">
        <v>4342731</v>
      </c>
      <c r="F72" s="48">
        <v>31.5</v>
      </c>
      <c r="G72" s="241">
        <v>15.73</v>
      </c>
      <c r="H72" s="48">
        <v>32</v>
      </c>
      <c r="I72" s="241">
        <f>H72-G72</f>
        <v>16.27</v>
      </c>
      <c r="J72" s="242"/>
      <c r="M72" s="49" t="s">
        <v>83</v>
      </c>
      <c r="P72" s="48">
        <v>18.46</v>
      </c>
      <c r="Q72" s="9">
        <v>32</v>
      </c>
      <c r="R72" s="9">
        <f>Q72-P72</f>
        <v>13.54</v>
      </c>
    </row>
    <row r="73" spans="1:10" s="49" customFormat="1" ht="20.25" customHeight="1">
      <c r="A73" s="50" t="s">
        <v>41</v>
      </c>
      <c r="B73" s="367" t="s">
        <v>33</v>
      </c>
      <c r="C73" s="367"/>
      <c r="D73" s="367"/>
      <c r="E73" s="367"/>
      <c r="F73" s="367"/>
      <c r="G73" s="367"/>
      <c r="H73" s="367"/>
      <c r="I73" s="368"/>
      <c r="J73" s="253"/>
    </row>
    <row r="74" spans="1:18" s="49" customFormat="1" ht="12">
      <c r="A74" s="9">
        <v>292960009</v>
      </c>
      <c r="B74" s="9" t="s">
        <v>164</v>
      </c>
      <c r="C74" s="335">
        <v>39901</v>
      </c>
      <c r="D74" s="178">
        <v>726131</v>
      </c>
      <c r="E74" s="178">
        <v>4342568</v>
      </c>
      <c r="F74" s="48">
        <v>84</v>
      </c>
      <c r="G74" s="241">
        <v>2.13</v>
      </c>
      <c r="H74" s="9">
        <v>13.59</v>
      </c>
      <c r="I74" s="241">
        <f>H74-G74</f>
        <v>11.46</v>
      </c>
      <c r="J74" s="242"/>
      <c r="K74" s="49" t="s">
        <v>4</v>
      </c>
      <c r="L74" s="49" t="s">
        <v>33</v>
      </c>
      <c r="P74" s="48">
        <v>3.72</v>
      </c>
      <c r="Q74" s="9">
        <v>13.59</v>
      </c>
      <c r="R74" s="9">
        <f>Q74-P74</f>
        <v>9.87</v>
      </c>
    </row>
    <row r="75" spans="1:18" s="49" customFormat="1" ht="12">
      <c r="A75" s="9">
        <v>292960146</v>
      </c>
      <c r="B75" s="9" t="s">
        <v>124</v>
      </c>
      <c r="C75" s="249">
        <v>39887</v>
      </c>
      <c r="D75" s="178">
        <v>724631</v>
      </c>
      <c r="E75" s="178">
        <v>4341773</v>
      </c>
      <c r="F75" s="48">
        <v>7.44</v>
      </c>
      <c r="G75" s="241">
        <v>3.81</v>
      </c>
      <c r="H75" s="9">
        <v>14.97</v>
      </c>
      <c r="I75" s="241">
        <f>H75-G75</f>
        <v>11.16</v>
      </c>
      <c r="J75" s="242"/>
      <c r="P75" s="48">
        <v>4.82</v>
      </c>
      <c r="Q75" s="9">
        <v>14.97</v>
      </c>
      <c r="R75" s="9">
        <f>Q75-P75</f>
        <v>10.15</v>
      </c>
    </row>
    <row r="76" spans="1:10" s="49" customFormat="1" ht="21" customHeight="1">
      <c r="A76" s="50" t="s">
        <v>41</v>
      </c>
      <c r="B76" s="367" t="s">
        <v>32</v>
      </c>
      <c r="C76" s="367"/>
      <c r="D76" s="367"/>
      <c r="E76" s="367"/>
      <c r="F76" s="367"/>
      <c r="G76" s="367"/>
      <c r="H76" s="367"/>
      <c r="I76" s="368"/>
      <c r="J76" s="253"/>
    </row>
    <row r="77" spans="1:18" s="49" customFormat="1" ht="12">
      <c r="A77" s="9">
        <v>292970001</v>
      </c>
      <c r="B77" s="9" t="s">
        <v>174</v>
      </c>
      <c r="C77" s="335">
        <v>39901</v>
      </c>
      <c r="D77" s="178">
        <v>731026</v>
      </c>
      <c r="E77" s="178">
        <v>4342733</v>
      </c>
      <c r="F77" s="48">
        <v>80</v>
      </c>
      <c r="G77" s="241">
        <v>6.01</v>
      </c>
      <c r="H77" s="9">
        <v>9.45</v>
      </c>
      <c r="I77" s="241">
        <f>H77-G77</f>
        <v>3.4399999999999995</v>
      </c>
      <c r="J77" s="242"/>
      <c r="K77" s="49" t="s">
        <v>4</v>
      </c>
      <c r="L77" s="49" t="s">
        <v>32</v>
      </c>
      <c r="M77" s="49" t="s">
        <v>81</v>
      </c>
      <c r="P77" s="48">
        <v>7.25</v>
      </c>
      <c r="Q77" s="9">
        <v>10</v>
      </c>
      <c r="R77" s="9">
        <f>Q77-P77</f>
        <v>2.75</v>
      </c>
    </row>
    <row r="78" spans="1:18" s="49" customFormat="1" ht="12">
      <c r="A78" s="9">
        <v>292970016</v>
      </c>
      <c r="B78" s="9" t="s">
        <v>125</v>
      </c>
      <c r="C78" s="249">
        <v>39887</v>
      </c>
      <c r="D78" s="178">
        <v>729937</v>
      </c>
      <c r="E78" s="178">
        <v>4342454</v>
      </c>
      <c r="F78" s="48">
        <v>100</v>
      </c>
      <c r="G78" s="241">
        <v>1.81</v>
      </c>
      <c r="H78" s="9">
        <v>9.22</v>
      </c>
      <c r="I78" s="241">
        <f>H78-G78</f>
        <v>7.41</v>
      </c>
      <c r="J78" s="242"/>
      <c r="K78" s="49" t="s">
        <v>183</v>
      </c>
      <c r="P78" s="48">
        <v>1.79</v>
      </c>
      <c r="Q78" s="9">
        <v>9.22</v>
      </c>
      <c r="R78" s="9">
        <f>Q78-P78</f>
        <v>7.430000000000001</v>
      </c>
    </row>
    <row r="79" spans="1:18" s="49" customFormat="1" ht="12">
      <c r="A79" s="382" t="s">
        <v>191</v>
      </c>
      <c r="B79" s="382"/>
      <c r="C79" s="382"/>
      <c r="D79" s="382"/>
      <c r="E79" s="61"/>
      <c r="F79" s="25"/>
      <c r="G79" s="25"/>
      <c r="H79" s="13"/>
      <c r="I79" s="25"/>
      <c r="J79" s="25"/>
      <c r="P79" s="25"/>
      <c r="Q79" s="13"/>
      <c r="R79" s="13"/>
    </row>
    <row r="80" spans="1:11" s="49" customFormat="1" ht="30.75" customHeight="1">
      <c r="A80" s="2"/>
      <c r="B80" s="2"/>
      <c r="C80" s="2"/>
      <c r="D80" s="2"/>
      <c r="E80" s="2"/>
      <c r="F80" s="366" t="s">
        <v>220</v>
      </c>
      <c r="G80" s="366"/>
      <c r="H80" s="366"/>
      <c r="I80" s="366"/>
      <c r="J80" s="80"/>
      <c r="K80" s="13"/>
    </row>
    <row r="81" spans="1:11" s="49" customFormat="1" ht="15" customHeight="1">
      <c r="A81" s="2"/>
      <c r="B81" s="2"/>
      <c r="C81" s="2"/>
      <c r="D81" s="2"/>
      <c r="E81" s="2"/>
      <c r="F81" s="2"/>
      <c r="G81" s="324"/>
      <c r="H81" s="58"/>
      <c r="I81" s="4"/>
      <c r="J81" s="80"/>
      <c r="K81" s="13"/>
    </row>
    <row r="82" spans="1:11" s="49" customFormat="1" ht="24.75" customHeight="1">
      <c r="A82" s="2"/>
      <c r="B82" s="2"/>
      <c r="C82" s="2"/>
      <c r="D82" s="2"/>
      <c r="E82" s="2"/>
      <c r="F82" s="2"/>
      <c r="G82" s="369" t="s">
        <v>52</v>
      </c>
      <c r="H82" s="369"/>
      <c r="I82" s="369"/>
      <c r="J82" s="176"/>
      <c r="K82" s="13"/>
    </row>
    <row r="83" spans="1:11" s="49" customFormat="1" ht="24.75" customHeight="1">
      <c r="A83" s="24" t="s">
        <v>204</v>
      </c>
      <c r="B83" s="24"/>
      <c r="C83" s="24"/>
      <c r="D83" s="24"/>
      <c r="E83" s="24"/>
      <c r="F83" s="24"/>
      <c r="G83" s="325"/>
      <c r="H83" s="83"/>
      <c r="I83" s="24"/>
      <c r="J83" s="254"/>
      <c r="K83" s="13"/>
    </row>
    <row r="84" spans="1:15" s="6" customFormat="1" ht="24.75" customHeight="1" thickBot="1">
      <c r="A84" s="29" t="s">
        <v>55</v>
      </c>
      <c r="B84" s="180" t="str">
        <f>B5</f>
        <v>Marzo</v>
      </c>
      <c r="C84" s="125" t="s">
        <v>56</v>
      </c>
      <c r="D84" s="332">
        <f>D5</f>
        <v>2009</v>
      </c>
      <c r="E84" s="36"/>
      <c r="F84" s="36"/>
      <c r="G84" s="36"/>
      <c r="I84" s="65"/>
      <c r="J84" s="186"/>
      <c r="K84" s="30"/>
      <c r="L84" s="30"/>
      <c r="M84" s="30"/>
      <c r="N84" s="30"/>
      <c r="O84" s="30"/>
    </row>
    <row r="85" spans="1:10" s="49" customFormat="1" ht="37.5" customHeight="1" thickTop="1">
      <c r="A85" s="142" t="s">
        <v>50</v>
      </c>
      <c r="B85" s="139" t="s">
        <v>215</v>
      </c>
      <c r="C85" s="139" t="s">
        <v>46</v>
      </c>
      <c r="D85" s="139" t="s">
        <v>47</v>
      </c>
      <c r="E85" s="139" t="s">
        <v>48</v>
      </c>
      <c r="F85" s="140" t="s">
        <v>61</v>
      </c>
      <c r="G85" s="140" t="s">
        <v>45</v>
      </c>
      <c r="H85" s="139" t="s">
        <v>43</v>
      </c>
      <c r="I85" s="141" t="s">
        <v>44</v>
      </c>
      <c r="J85" s="86"/>
    </row>
    <row r="86" spans="1:11" s="49" customFormat="1" ht="23.25" customHeight="1">
      <c r="A86" s="50" t="s">
        <v>41</v>
      </c>
      <c r="B86" s="367" t="s">
        <v>65</v>
      </c>
      <c r="C86" s="367"/>
      <c r="D86" s="367"/>
      <c r="E86" s="367"/>
      <c r="F86" s="367"/>
      <c r="G86" s="367"/>
      <c r="H86" s="367"/>
      <c r="I86" s="368"/>
      <c r="J86" s="253"/>
      <c r="K86" s="13"/>
    </row>
    <row r="87" spans="1:18" s="49" customFormat="1" ht="12">
      <c r="A87" s="9">
        <v>292950054</v>
      </c>
      <c r="B87" s="9" t="s">
        <v>31</v>
      </c>
      <c r="C87" s="335">
        <v>39900</v>
      </c>
      <c r="D87" s="178">
        <v>716900</v>
      </c>
      <c r="E87" s="178">
        <v>4340280</v>
      </c>
      <c r="F87" s="48">
        <v>16</v>
      </c>
      <c r="G87" s="241">
        <v>9.03</v>
      </c>
      <c r="H87" s="9">
        <v>26.24</v>
      </c>
      <c r="I87" s="241">
        <f>H87-G87</f>
        <v>17.21</v>
      </c>
      <c r="J87" s="242"/>
      <c r="P87" s="48">
        <v>12.35</v>
      </c>
      <c r="Q87" s="9">
        <v>26.24</v>
      </c>
      <c r="R87" s="9">
        <f>Q87-P87</f>
        <v>13.889999999999999</v>
      </c>
    </row>
    <row r="88" spans="1:18" s="49" customFormat="1" ht="12">
      <c r="A88" s="9">
        <v>292950078</v>
      </c>
      <c r="B88" s="9" t="s">
        <v>126</v>
      </c>
      <c r="C88" s="249">
        <v>39887</v>
      </c>
      <c r="D88" s="178">
        <v>716699</v>
      </c>
      <c r="E88" s="178">
        <v>4339534</v>
      </c>
      <c r="F88" s="48"/>
      <c r="G88" s="241">
        <v>7.92</v>
      </c>
      <c r="H88" s="9">
        <v>24.05</v>
      </c>
      <c r="I88" s="241">
        <f>H88-G88</f>
        <v>16.130000000000003</v>
      </c>
      <c r="J88" s="242"/>
      <c r="P88" s="48">
        <v>10.09</v>
      </c>
      <c r="Q88" s="9">
        <v>24.05</v>
      </c>
      <c r="R88" s="9">
        <f>Q88-P88</f>
        <v>13.96</v>
      </c>
    </row>
    <row r="89" spans="1:18" s="49" customFormat="1" ht="12">
      <c r="A89" s="9">
        <v>293020064</v>
      </c>
      <c r="B89" s="9" t="s">
        <v>165</v>
      </c>
      <c r="C89" s="335" t="s">
        <v>196</v>
      </c>
      <c r="D89" s="178">
        <v>721878</v>
      </c>
      <c r="E89" s="178">
        <v>4338414</v>
      </c>
      <c r="F89" s="48"/>
      <c r="G89" s="241" t="s">
        <v>40</v>
      </c>
      <c r="H89" s="9">
        <v>16.37</v>
      </c>
      <c r="I89" s="241" t="s">
        <v>40</v>
      </c>
      <c r="J89" s="242"/>
      <c r="K89" s="49" t="s">
        <v>4</v>
      </c>
      <c r="L89" s="49" t="s">
        <v>28</v>
      </c>
      <c r="P89" s="48">
        <v>4.33</v>
      </c>
      <c r="Q89" s="9">
        <v>16.37</v>
      </c>
      <c r="R89" s="9">
        <f>Q89-P89</f>
        <v>12.040000000000001</v>
      </c>
    </row>
    <row r="90" spans="1:10" s="49" customFormat="1" ht="23.25" customHeight="1">
      <c r="A90" s="50" t="s">
        <v>41</v>
      </c>
      <c r="B90" s="367" t="s">
        <v>79</v>
      </c>
      <c r="C90" s="367"/>
      <c r="D90" s="367"/>
      <c r="E90" s="367"/>
      <c r="F90" s="367"/>
      <c r="G90" s="367"/>
      <c r="H90" s="367"/>
      <c r="I90" s="368"/>
      <c r="J90" s="253"/>
    </row>
    <row r="91" spans="1:18" s="49" customFormat="1" ht="12">
      <c r="A91" s="9">
        <v>293030047</v>
      </c>
      <c r="B91" s="9" t="s">
        <v>89</v>
      </c>
      <c r="C91" s="335">
        <v>39901</v>
      </c>
      <c r="D91" s="178">
        <v>731906</v>
      </c>
      <c r="E91" s="178">
        <v>4336410</v>
      </c>
      <c r="F91" s="48">
        <v>6.5</v>
      </c>
      <c r="G91" s="241">
        <v>3.6</v>
      </c>
      <c r="H91" s="9">
        <v>6.25</v>
      </c>
      <c r="I91" s="241">
        <f>H91-G91</f>
        <v>2.65</v>
      </c>
      <c r="J91" s="242"/>
      <c r="K91" s="49" t="s">
        <v>4</v>
      </c>
      <c r="L91" s="49" t="s">
        <v>3</v>
      </c>
      <c r="P91" s="48">
        <v>4.45</v>
      </c>
      <c r="Q91" s="9">
        <v>6.25</v>
      </c>
      <c r="R91" s="9">
        <f>Q91-P91</f>
        <v>1.7999999999999998</v>
      </c>
    </row>
    <row r="92" spans="1:18" s="49" customFormat="1" ht="12">
      <c r="A92" s="9">
        <v>293030125</v>
      </c>
      <c r="B92" s="9" t="s">
        <v>90</v>
      </c>
      <c r="C92" s="335">
        <v>39899</v>
      </c>
      <c r="D92" s="178">
        <v>734875</v>
      </c>
      <c r="E92" s="178">
        <v>4333908</v>
      </c>
      <c r="F92" s="48"/>
      <c r="G92" s="241">
        <v>1.95</v>
      </c>
      <c r="H92" s="48">
        <v>4.6</v>
      </c>
      <c r="I92" s="241">
        <f>H92-G92</f>
        <v>2.6499999999999995</v>
      </c>
      <c r="J92" s="242"/>
      <c r="M92" s="49" t="s">
        <v>82</v>
      </c>
      <c r="P92" s="48">
        <v>2.85</v>
      </c>
      <c r="Q92" s="9">
        <v>3.61</v>
      </c>
      <c r="R92" s="9">
        <f>Q92-P92</f>
        <v>0.7599999999999998</v>
      </c>
    </row>
    <row r="93" spans="1:11" s="49" customFormat="1" ht="23.25" customHeight="1">
      <c r="A93" s="50" t="s">
        <v>41</v>
      </c>
      <c r="B93" s="367" t="s">
        <v>66</v>
      </c>
      <c r="C93" s="367"/>
      <c r="D93" s="367"/>
      <c r="E93" s="367"/>
      <c r="F93" s="367"/>
      <c r="G93" s="367"/>
      <c r="H93" s="367"/>
      <c r="I93" s="368"/>
      <c r="J93" s="253"/>
      <c r="K93" s="13"/>
    </row>
    <row r="94" spans="1:18" s="49" customFormat="1" ht="12">
      <c r="A94" s="9">
        <v>293010032</v>
      </c>
      <c r="B94" s="9" t="s">
        <v>37</v>
      </c>
      <c r="C94" s="249">
        <v>39900</v>
      </c>
      <c r="D94" s="178">
        <v>716806</v>
      </c>
      <c r="E94" s="178">
        <v>4334361</v>
      </c>
      <c r="F94" s="48">
        <v>29.56</v>
      </c>
      <c r="G94" s="241">
        <v>4.18</v>
      </c>
      <c r="H94" s="9">
        <v>20.27</v>
      </c>
      <c r="I94" s="241">
        <f>H94-G94</f>
        <v>16.09</v>
      </c>
      <c r="J94" s="242"/>
      <c r="K94" s="49" t="s">
        <v>91</v>
      </c>
      <c r="P94" s="48">
        <v>5.8</v>
      </c>
      <c r="Q94" s="9">
        <v>20.27</v>
      </c>
      <c r="R94" s="9">
        <f>Q94-P94</f>
        <v>14.469999999999999</v>
      </c>
    </row>
    <row r="95" spans="1:18" s="49" customFormat="1" ht="12">
      <c r="A95" s="9">
        <v>293010073</v>
      </c>
      <c r="B95" s="9" t="s">
        <v>133</v>
      </c>
      <c r="C95" s="335">
        <v>39887</v>
      </c>
      <c r="D95" s="178">
        <v>717055</v>
      </c>
      <c r="E95" s="178">
        <v>4332464</v>
      </c>
      <c r="F95" s="48"/>
      <c r="G95" s="241">
        <v>5.71</v>
      </c>
      <c r="H95" s="9">
        <v>23.39</v>
      </c>
      <c r="I95" s="241">
        <f>H95-G95</f>
        <v>17.68</v>
      </c>
      <c r="J95" s="242"/>
      <c r="P95" s="48">
        <v>7.36</v>
      </c>
      <c r="Q95" s="9">
        <v>23.39</v>
      </c>
      <c r="R95" s="48">
        <f>Q95-P95</f>
        <v>16.03</v>
      </c>
    </row>
    <row r="96" spans="1:18" s="49" customFormat="1" ht="12">
      <c r="A96" s="9">
        <v>293010075</v>
      </c>
      <c r="B96" s="9" t="s">
        <v>166</v>
      </c>
      <c r="C96" s="249">
        <v>39902</v>
      </c>
      <c r="D96" s="178">
        <v>715326</v>
      </c>
      <c r="E96" s="178">
        <v>4333434</v>
      </c>
      <c r="F96" s="48"/>
      <c r="G96" s="241">
        <v>9.78</v>
      </c>
      <c r="H96" s="48">
        <v>24</v>
      </c>
      <c r="I96" s="241">
        <f>H96-G96</f>
        <v>14.22</v>
      </c>
      <c r="J96" s="242"/>
      <c r="K96" s="49" t="s">
        <v>4</v>
      </c>
      <c r="L96" s="49" t="s">
        <v>28</v>
      </c>
      <c r="P96" s="48">
        <v>11.96</v>
      </c>
      <c r="Q96" s="9">
        <v>24</v>
      </c>
      <c r="R96" s="9">
        <f>Q96-P96</f>
        <v>12.04</v>
      </c>
    </row>
    <row r="97" spans="1:11" s="49" customFormat="1" ht="23.25" customHeight="1">
      <c r="A97" s="50" t="s">
        <v>41</v>
      </c>
      <c r="B97" s="367" t="s">
        <v>8</v>
      </c>
      <c r="C97" s="367"/>
      <c r="D97" s="367"/>
      <c r="E97" s="367"/>
      <c r="F97" s="367"/>
      <c r="G97" s="367"/>
      <c r="H97" s="367"/>
      <c r="I97" s="368"/>
      <c r="J97" s="253"/>
      <c r="K97" s="13"/>
    </row>
    <row r="98" spans="1:18" s="49" customFormat="1" ht="12">
      <c r="A98" s="9">
        <v>283040015</v>
      </c>
      <c r="B98" s="9" t="s">
        <v>7</v>
      </c>
      <c r="C98" s="335">
        <v>39898</v>
      </c>
      <c r="D98" s="178">
        <v>713167</v>
      </c>
      <c r="E98" s="178">
        <v>4330355</v>
      </c>
      <c r="F98" s="48">
        <v>20</v>
      </c>
      <c r="G98" s="241">
        <v>15.07</v>
      </c>
      <c r="H98" s="9">
        <v>35.89</v>
      </c>
      <c r="I98" s="241">
        <f>H98-G98</f>
        <v>20.82</v>
      </c>
      <c r="J98" s="242"/>
      <c r="P98" s="48">
        <v>14.31</v>
      </c>
      <c r="Q98" s="9">
        <v>35.89</v>
      </c>
      <c r="R98" s="9">
        <f>Q98-P98</f>
        <v>21.58</v>
      </c>
    </row>
    <row r="99" spans="1:18" s="49" customFormat="1" ht="12">
      <c r="A99" s="9">
        <v>283040122</v>
      </c>
      <c r="B99" s="9" t="s">
        <v>175</v>
      </c>
      <c r="C99" s="335">
        <v>39898</v>
      </c>
      <c r="D99" s="178">
        <v>712471</v>
      </c>
      <c r="E99" s="178">
        <v>4331856</v>
      </c>
      <c r="F99" s="48"/>
      <c r="G99" s="241">
        <v>10.04</v>
      </c>
      <c r="H99" s="9">
        <v>32.13</v>
      </c>
      <c r="I99" s="241">
        <f>H99-G99</f>
        <v>22.090000000000003</v>
      </c>
      <c r="J99" s="242"/>
      <c r="P99" s="48">
        <v>11.07</v>
      </c>
      <c r="Q99" s="9">
        <v>32.13</v>
      </c>
      <c r="R99" s="9">
        <f>Q99-P99</f>
        <v>21.060000000000002</v>
      </c>
    </row>
    <row r="100" spans="1:18" s="49" customFormat="1" ht="12">
      <c r="A100" s="9">
        <v>293050060</v>
      </c>
      <c r="B100" s="9" t="s">
        <v>167</v>
      </c>
      <c r="C100" s="249">
        <v>39902</v>
      </c>
      <c r="D100" s="178">
        <v>715819</v>
      </c>
      <c r="E100" s="178">
        <v>4326414</v>
      </c>
      <c r="F100" s="48">
        <v>38</v>
      </c>
      <c r="G100" s="241">
        <v>14.23</v>
      </c>
      <c r="H100" s="48">
        <v>42</v>
      </c>
      <c r="I100" s="241">
        <f>H100-G100</f>
        <v>27.77</v>
      </c>
      <c r="J100" s="242"/>
      <c r="P100" s="48">
        <v>15.6</v>
      </c>
      <c r="Q100" s="48">
        <v>42</v>
      </c>
      <c r="R100" s="9">
        <f>Q100-P100</f>
        <v>26.4</v>
      </c>
    </row>
    <row r="101" spans="1:18" s="49" customFormat="1" ht="12">
      <c r="A101" s="9">
        <v>293050073</v>
      </c>
      <c r="B101" s="9" t="s">
        <v>39</v>
      </c>
      <c r="C101" s="335" t="s">
        <v>196</v>
      </c>
      <c r="D101" s="178">
        <v>714734</v>
      </c>
      <c r="E101" s="178">
        <v>4327598</v>
      </c>
      <c r="F101" s="48">
        <v>40</v>
      </c>
      <c r="G101" s="241" t="s">
        <v>40</v>
      </c>
      <c r="H101" s="9">
        <v>37.42</v>
      </c>
      <c r="I101" s="241" t="s">
        <v>40</v>
      </c>
      <c r="J101" s="339"/>
      <c r="P101" s="48">
        <v>13.52</v>
      </c>
      <c r="Q101" s="9">
        <v>37.42</v>
      </c>
      <c r="R101" s="9">
        <f>Q101-P101</f>
        <v>23.900000000000002</v>
      </c>
    </row>
    <row r="102" spans="1:11" s="49" customFormat="1" ht="23.25" customHeight="1">
      <c r="A102" s="50" t="s">
        <v>41</v>
      </c>
      <c r="B102" s="367" t="s">
        <v>63</v>
      </c>
      <c r="C102" s="367"/>
      <c r="D102" s="367"/>
      <c r="E102" s="367"/>
      <c r="F102" s="367"/>
      <c r="G102" s="367"/>
      <c r="H102" s="367"/>
      <c r="I102" s="368"/>
      <c r="J102" s="253"/>
      <c r="K102" s="13"/>
    </row>
    <row r="103" spans="1:18" s="49" customFormat="1" ht="12">
      <c r="A103" s="9">
        <v>283080020</v>
      </c>
      <c r="B103" s="9" t="s">
        <v>14</v>
      </c>
      <c r="C103" s="335">
        <v>39898</v>
      </c>
      <c r="D103" s="178">
        <v>708432</v>
      </c>
      <c r="E103" s="178">
        <v>4326253</v>
      </c>
      <c r="F103" s="48">
        <v>47</v>
      </c>
      <c r="G103" s="241">
        <v>26.81</v>
      </c>
      <c r="H103" s="9">
        <v>54.89</v>
      </c>
      <c r="I103" s="241">
        <f>H103-G103</f>
        <v>28.080000000000002</v>
      </c>
      <c r="J103" s="242"/>
      <c r="P103" s="48">
        <v>26.29</v>
      </c>
      <c r="Q103" s="9">
        <v>54.89</v>
      </c>
      <c r="R103" s="9">
        <f>Q103-P103</f>
        <v>28.6</v>
      </c>
    </row>
    <row r="104" spans="1:18" s="49" customFormat="1" ht="12">
      <c r="A104" s="382" t="s">
        <v>191</v>
      </c>
      <c r="B104" s="382"/>
      <c r="C104" s="382"/>
      <c r="D104" s="382"/>
      <c r="E104" s="61"/>
      <c r="F104" s="25"/>
      <c r="G104" s="242"/>
      <c r="H104" s="13"/>
      <c r="I104" s="242"/>
      <c r="J104" s="242"/>
      <c r="P104" s="25"/>
      <c r="Q104" s="13"/>
      <c r="R104" s="13"/>
    </row>
    <row r="105" spans="6:9" ht="32.25" customHeight="1">
      <c r="F105" s="366" t="s">
        <v>220</v>
      </c>
      <c r="G105" s="366"/>
      <c r="H105" s="366"/>
      <c r="I105" s="366"/>
    </row>
    <row r="106" ht="15" customHeight="1">
      <c r="G106" s="324"/>
    </row>
    <row r="107" spans="7:10" ht="24.75" customHeight="1">
      <c r="G107" s="369" t="s">
        <v>52</v>
      </c>
      <c r="H107" s="369"/>
      <c r="I107" s="369"/>
      <c r="J107" s="176"/>
    </row>
    <row r="108" spans="1:10" s="6" customFormat="1" ht="24.75" customHeight="1">
      <c r="A108" s="24" t="s">
        <v>205</v>
      </c>
      <c r="B108" s="24"/>
      <c r="C108" s="24"/>
      <c r="D108" s="24"/>
      <c r="E108" s="24"/>
      <c r="F108" s="24"/>
      <c r="G108" s="325"/>
      <c r="H108" s="83"/>
      <c r="I108" s="24"/>
      <c r="J108" s="254"/>
    </row>
    <row r="109" spans="1:15" s="6" customFormat="1" ht="24.75" customHeight="1" thickBot="1">
      <c r="A109" s="29" t="s">
        <v>55</v>
      </c>
      <c r="B109" s="180" t="str">
        <f>B5</f>
        <v>Marzo</v>
      </c>
      <c r="C109" s="125" t="s">
        <v>56</v>
      </c>
      <c r="D109" s="332">
        <f>D5</f>
        <v>2009</v>
      </c>
      <c r="E109" s="36"/>
      <c r="F109" s="36"/>
      <c r="G109" s="36"/>
      <c r="I109" s="65"/>
      <c r="J109" s="186"/>
      <c r="K109" s="30"/>
      <c r="L109" s="30"/>
      <c r="M109" s="30"/>
      <c r="N109" s="30"/>
      <c r="O109" s="30"/>
    </row>
    <row r="110" spans="1:10" s="7" customFormat="1" ht="37.5" customHeight="1" thickTop="1">
      <c r="A110" s="139" t="s">
        <v>50</v>
      </c>
      <c r="B110" s="139" t="s">
        <v>215</v>
      </c>
      <c r="C110" s="139" t="s">
        <v>46</v>
      </c>
      <c r="D110" s="139" t="s">
        <v>47</v>
      </c>
      <c r="E110" s="139" t="s">
        <v>48</v>
      </c>
      <c r="F110" s="140" t="s">
        <v>61</v>
      </c>
      <c r="G110" s="140" t="s">
        <v>45</v>
      </c>
      <c r="H110" s="139" t="s">
        <v>43</v>
      </c>
      <c r="I110" s="140" t="s">
        <v>44</v>
      </c>
      <c r="J110" s="86"/>
    </row>
    <row r="111" spans="1:10" s="49" customFormat="1" ht="23.25" customHeight="1">
      <c r="A111" s="50"/>
      <c r="B111" s="367" t="s">
        <v>53</v>
      </c>
      <c r="C111" s="367"/>
      <c r="D111" s="367"/>
      <c r="E111" s="367"/>
      <c r="F111" s="367"/>
      <c r="G111" s="367"/>
      <c r="H111" s="367"/>
      <c r="I111" s="368"/>
      <c r="J111" s="253"/>
    </row>
    <row r="112" spans="1:18" s="49" customFormat="1" ht="12">
      <c r="A112" s="9">
        <v>282940040</v>
      </c>
      <c r="B112" s="9" t="s">
        <v>127</v>
      </c>
      <c r="C112" s="335">
        <v>39886</v>
      </c>
      <c r="D112" s="178">
        <v>713996</v>
      </c>
      <c r="E112" s="178">
        <v>4348553</v>
      </c>
      <c r="F112" s="48">
        <v>60</v>
      </c>
      <c r="G112" s="241">
        <v>43.05</v>
      </c>
      <c r="H112" s="48">
        <v>63</v>
      </c>
      <c r="I112" s="241">
        <f>H112-G112</f>
        <v>19.950000000000003</v>
      </c>
      <c r="J112" s="242"/>
      <c r="P112" s="48">
        <v>48.89</v>
      </c>
      <c r="Q112" s="9">
        <v>63</v>
      </c>
      <c r="R112" s="9">
        <f>Q112-P112</f>
        <v>14.11</v>
      </c>
    </row>
    <row r="113" spans="1:18" s="49" customFormat="1" ht="12">
      <c r="A113" s="9" t="s">
        <v>107</v>
      </c>
      <c r="B113" s="9" t="s">
        <v>128</v>
      </c>
      <c r="C113" s="249">
        <v>39887</v>
      </c>
      <c r="D113" s="178">
        <v>709982</v>
      </c>
      <c r="E113" s="178">
        <v>4329692</v>
      </c>
      <c r="F113" s="48">
        <v>17.9</v>
      </c>
      <c r="G113" s="241">
        <v>16.28</v>
      </c>
      <c r="H113" s="48">
        <v>39.85</v>
      </c>
      <c r="I113" s="241">
        <f>H113-G113</f>
        <v>23.57</v>
      </c>
      <c r="J113" s="242"/>
      <c r="P113" s="48">
        <v>16.66</v>
      </c>
      <c r="Q113" s="9">
        <v>39.85</v>
      </c>
      <c r="R113" s="48">
        <f>Q113-P113</f>
        <v>23.19</v>
      </c>
    </row>
    <row r="114" spans="1:18" s="49" customFormat="1" ht="12">
      <c r="A114" s="9">
        <v>283080027</v>
      </c>
      <c r="B114" s="9" t="s">
        <v>15</v>
      </c>
      <c r="C114" s="335">
        <v>39898</v>
      </c>
      <c r="D114" s="178">
        <v>711073</v>
      </c>
      <c r="E114" s="178">
        <v>4326167</v>
      </c>
      <c r="F114" s="48">
        <v>45</v>
      </c>
      <c r="G114" s="241">
        <v>19.32</v>
      </c>
      <c r="H114" s="48">
        <v>53.95</v>
      </c>
      <c r="I114" s="241">
        <f aca="true" t="shared" si="2" ref="I114:I129">H114-G114</f>
        <v>34.63</v>
      </c>
      <c r="J114" s="242"/>
      <c r="K114" s="49" t="s">
        <v>4</v>
      </c>
      <c r="L114" s="49" t="s">
        <v>3</v>
      </c>
      <c r="P114" s="48">
        <v>18.62</v>
      </c>
      <c r="Q114" s="9">
        <v>53.95</v>
      </c>
      <c r="R114" s="48">
        <f>Q114-P114</f>
        <v>35.33</v>
      </c>
    </row>
    <row r="115" spans="1:18" s="49" customFormat="1" ht="12">
      <c r="A115" s="9">
        <v>292910040</v>
      </c>
      <c r="B115" s="9" t="s">
        <v>168</v>
      </c>
      <c r="C115" s="335">
        <v>39902</v>
      </c>
      <c r="D115" s="178">
        <v>719316</v>
      </c>
      <c r="E115" s="178">
        <v>4354886</v>
      </c>
      <c r="F115" s="48">
        <v>114</v>
      </c>
      <c r="G115" s="241" t="s">
        <v>108</v>
      </c>
      <c r="H115" s="48">
        <v>43.27</v>
      </c>
      <c r="I115" s="241" t="s">
        <v>108</v>
      </c>
      <c r="J115" s="347" t="s">
        <v>195</v>
      </c>
      <c r="P115" s="48">
        <v>7.91</v>
      </c>
      <c r="Q115" s="48">
        <v>43.27</v>
      </c>
      <c r="R115" s="9">
        <f>Q115-P115</f>
        <v>35.36</v>
      </c>
    </row>
    <row r="116" spans="1:18" s="49" customFormat="1" ht="12">
      <c r="A116" s="9">
        <v>292920040</v>
      </c>
      <c r="B116" s="9" t="s">
        <v>27</v>
      </c>
      <c r="C116" s="335">
        <v>39892</v>
      </c>
      <c r="D116" s="178">
        <v>725462</v>
      </c>
      <c r="E116" s="178">
        <v>4351312</v>
      </c>
      <c r="F116" s="48">
        <v>40</v>
      </c>
      <c r="G116" s="241">
        <v>1.69</v>
      </c>
      <c r="H116" s="48">
        <v>3.68</v>
      </c>
      <c r="I116" s="241">
        <f t="shared" si="2"/>
        <v>1.9900000000000002</v>
      </c>
      <c r="J116" s="242"/>
      <c r="K116" s="49" t="s">
        <v>4</v>
      </c>
      <c r="L116" s="49" t="s">
        <v>25</v>
      </c>
      <c r="P116" s="48">
        <v>1.59</v>
      </c>
      <c r="Q116" s="9">
        <v>3.68</v>
      </c>
      <c r="R116" s="9">
        <f aca="true" t="shared" si="3" ref="R116:R129">Q116-P116</f>
        <v>2.09</v>
      </c>
    </row>
    <row r="117" spans="1:18" s="49" customFormat="1" ht="12">
      <c r="A117" s="9">
        <v>292920068</v>
      </c>
      <c r="B117" s="9" t="s">
        <v>117</v>
      </c>
      <c r="C117" s="249">
        <v>39886</v>
      </c>
      <c r="D117" s="178">
        <v>724799</v>
      </c>
      <c r="E117" s="178">
        <v>4356488</v>
      </c>
      <c r="F117" s="48"/>
      <c r="G117" s="241">
        <v>1.56</v>
      </c>
      <c r="H117" s="48">
        <v>0.62</v>
      </c>
      <c r="I117" s="241">
        <f>H117-G117</f>
        <v>-0.9400000000000001</v>
      </c>
      <c r="J117" s="242"/>
      <c r="P117" s="48"/>
      <c r="Q117" s="9"/>
      <c r="R117" s="9"/>
    </row>
    <row r="118" spans="1:18" s="49" customFormat="1" ht="12">
      <c r="A118" s="9">
        <v>292920069</v>
      </c>
      <c r="B118" s="122" t="s">
        <v>130</v>
      </c>
      <c r="C118" s="249">
        <v>39886</v>
      </c>
      <c r="D118" s="340">
        <v>727776</v>
      </c>
      <c r="E118" s="340">
        <v>4354256</v>
      </c>
      <c r="F118" s="341"/>
      <c r="G118" s="241">
        <v>1.84</v>
      </c>
      <c r="H118" s="341">
        <v>0.98</v>
      </c>
      <c r="I118" s="241">
        <f>H118-G118</f>
        <v>-0.8600000000000001</v>
      </c>
      <c r="J118" s="242"/>
      <c r="P118" s="48">
        <v>1.87</v>
      </c>
      <c r="Q118" s="9">
        <v>0.98</v>
      </c>
      <c r="R118" s="9">
        <f t="shared" si="3"/>
        <v>-0.8900000000000001</v>
      </c>
    </row>
    <row r="119" spans="1:18" s="49" customFormat="1" ht="12">
      <c r="A119" s="9">
        <v>292930004</v>
      </c>
      <c r="B119" s="9" t="s">
        <v>131</v>
      </c>
      <c r="C119" s="249">
        <v>39886</v>
      </c>
      <c r="D119" s="178">
        <v>731208</v>
      </c>
      <c r="E119" s="178">
        <v>4355450</v>
      </c>
      <c r="F119" s="48"/>
      <c r="G119" s="241">
        <v>1.64</v>
      </c>
      <c r="H119" s="48">
        <v>1.47</v>
      </c>
      <c r="I119" s="241">
        <f>H119-G119</f>
        <v>-0.16999999999999993</v>
      </c>
      <c r="J119" s="242"/>
      <c r="P119" s="48">
        <v>1.67</v>
      </c>
      <c r="Q119" s="9">
        <v>1.47</v>
      </c>
      <c r="R119" s="9">
        <f t="shared" si="3"/>
        <v>-0.19999999999999996</v>
      </c>
    </row>
    <row r="120" spans="1:18" s="49" customFormat="1" ht="12">
      <c r="A120" s="9">
        <v>292930005</v>
      </c>
      <c r="B120" s="9" t="s">
        <v>132</v>
      </c>
      <c r="C120" s="249">
        <v>39886</v>
      </c>
      <c r="D120" s="178">
        <v>728832</v>
      </c>
      <c r="E120" s="178">
        <v>4350129</v>
      </c>
      <c r="F120" s="48"/>
      <c r="G120" s="241">
        <v>2.42</v>
      </c>
      <c r="H120" s="48">
        <v>2.66</v>
      </c>
      <c r="I120" s="241">
        <f>H120-G120</f>
        <v>0.2400000000000002</v>
      </c>
      <c r="J120" s="242"/>
      <c r="P120" s="48">
        <v>1.51</v>
      </c>
      <c r="Q120" s="9">
        <v>2.66</v>
      </c>
      <c r="R120" s="9">
        <f t="shared" si="3"/>
        <v>1.1500000000000001</v>
      </c>
    </row>
    <row r="121" spans="1:18" s="49" customFormat="1" ht="12">
      <c r="A121" s="9">
        <v>292950044</v>
      </c>
      <c r="B121" s="9" t="s">
        <v>30</v>
      </c>
      <c r="C121" s="335">
        <v>39897</v>
      </c>
      <c r="D121" s="178">
        <v>717532</v>
      </c>
      <c r="E121" s="178">
        <v>4346748</v>
      </c>
      <c r="F121" s="48">
        <v>271</v>
      </c>
      <c r="G121" s="241">
        <v>25.02</v>
      </c>
      <c r="H121" s="48">
        <v>38.23</v>
      </c>
      <c r="I121" s="241">
        <f>H121-G121</f>
        <v>13.209999999999997</v>
      </c>
      <c r="J121" s="242"/>
      <c r="K121" s="49" t="s">
        <v>4</v>
      </c>
      <c r="L121" s="49" t="s">
        <v>181</v>
      </c>
      <c r="P121" s="48">
        <v>26.83</v>
      </c>
      <c r="Q121" s="9">
        <v>38.23</v>
      </c>
      <c r="R121" s="48">
        <f t="shared" si="3"/>
        <v>11.399999999999999</v>
      </c>
    </row>
    <row r="122" spans="1:18" s="49" customFormat="1" ht="12">
      <c r="A122" s="9">
        <v>292960163</v>
      </c>
      <c r="B122" s="9" t="s">
        <v>74</v>
      </c>
      <c r="C122" s="335">
        <v>39902</v>
      </c>
      <c r="D122" s="178">
        <v>723129</v>
      </c>
      <c r="E122" s="178">
        <v>4339156</v>
      </c>
      <c r="F122" s="48"/>
      <c r="G122" s="241">
        <v>5.85</v>
      </c>
      <c r="H122" s="48">
        <v>19.87</v>
      </c>
      <c r="I122" s="241">
        <f t="shared" si="2"/>
        <v>14.020000000000001</v>
      </c>
      <c r="J122" s="242"/>
      <c r="K122" s="49" t="s">
        <v>4</v>
      </c>
      <c r="L122" s="49" t="s">
        <v>3</v>
      </c>
      <c r="P122" s="48">
        <v>8.54</v>
      </c>
      <c r="Q122" s="9">
        <v>19.87</v>
      </c>
      <c r="R122" s="48">
        <f t="shared" si="3"/>
        <v>11.330000000000002</v>
      </c>
    </row>
    <row r="123" spans="1:18" s="49" customFormat="1" ht="12">
      <c r="A123" s="9">
        <v>292970003</v>
      </c>
      <c r="B123" s="9" t="s">
        <v>34</v>
      </c>
      <c r="C123" s="249">
        <v>39899</v>
      </c>
      <c r="D123" s="178">
        <v>732574</v>
      </c>
      <c r="E123" s="178">
        <v>4343727</v>
      </c>
      <c r="F123" s="48">
        <v>100</v>
      </c>
      <c r="G123" s="241">
        <v>1.23</v>
      </c>
      <c r="H123" s="48">
        <v>4.5</v>
      </c>
      <c r="I123" s="241">
        <f t="shared" si="2"/>
        <v>3.27</v>
      </c>
      <c r="J123" s="242"/>
      <c r="K123" s="49" t="s">
        <v>4</v>
      </c>
      <c r="L123" s="49" t="s">
        <v>3</v>
      </c>
      <c r="P123" s="48">
        <v>0.8</v>
      </c>
      <c r="Q123" s="9">
        <v>4.5</v>
      </c>
      <c r="R123" s="48">
        <f t="shared" si="3"/>
        <v>3.7</v>
      </c>
    </row>
    <row r="124" spans="1:18" s="49" customFormat="1" ht="12">
      <c r="A124" s="9">
        <v>292970006</v>
      </c>
      <c r="B124" s="9" t="s">
        <v>75</v>
      </c>
      <c r="C124" s="249">
        <v>39899</v>
      </c>
      <c r="D124" s="178">
        <v>731668</v>
      </c>
      <c r="E124" s="178">
        <v>4347159</v>
      </c>
      <c r="F124" s="48">
        <v>5.41</v>
      </c>
      <c r="G124" s="241">
        <v>1.19</v>
      </c>
      <c r="H124" s="48">
        <v>3.13</v>
      </c>
      <c r="I124" s="241">
        <f t="shared" si="2"/>
        <v>1.94</v>
      </c>
      <c r="J124" s="242"/>
      <c r="K124" s="49" t="s">
        <v>4</v>
      </c>
      <c r="L124" s="49" t="s">
        <v>3</v>
      </c>
      <c r="P124" s="48">
        <v>3.14</v>
      </c>
      <c r="Q124" s="9">
        <v>3.13</v>
      </c>
      <c r="R124" s="48">
        <f t="shared" si="3"/>
        <v>-0.010000000000000231</v>
      </c>
    </row>
    <row r="125" spans="1:18" s="49" customFormat="1" ht="12">
      <c r="A125" s="9">
        <v>292970011</v>
      </c>
      <c r="B125" s="9" t="s">
        <v>76</v>
      </c>
      <c r="C125" s="249">
        <v>39899</v>
      </c>
      <c r="D125" s="178">
        <v>731881</v>
      </c>
      <c r="E125" s="178">
        <v>4340849</v>
      </c>
      <c r="F125" s="48">
        <v>17.8</v>
      </c>
      <c r="G125" s="241">
        <v>3.5</v>
      </c>
      <c r="H125" s="9">
        <v>6.92</v>
      </c>
      <c r="I125" s="241">
        <f t="shared" si="2"/>
        <v>3.42</v>
      </c>
      <c r="J125" s="242"/>
      <c r="K125" s="49" t="s">
        <v>4</v>
      </c>
      <c r="L125" s="49" t="s">
        <v>3</v>
      </c>
      <c r="P125" s="48">
        <v>3.4</v>
      </c>
      <c r="Q125" s="9">
        <v>6.92</v>
      </c>
      <c r="R125" s="9">
        <f>Q125-P125</f>
        <v>3.52</v>
      </c>
    </row>
    <row r="126" spans="1:18" s="49" customFormat="1" ht="12">
      <c r="A126" s="9">
        <v>293010003</v>
      </c>
      <c r="B126" s="9" t="s">
        <v>35</v>
      </c>
      <c r="C126" s="335">
        <v>39901</v>
      </c>
      <c r="D126" s="178">
        <v>721324</v>
      </c>
      <c r="E126" s="178">
        <v>4336180</v>
      </c>
      <c r="F126" s="48">
        <v>41.13</v>
      </c>
      <c r="G126" s="241">
        <v>6.23</v>
      </c>
      <c r="H126" s="48">
        <v>21.56</v>
      </c>
      <c r="I126" s="241">
        <f t="shared" si="2"/>
        <v>15.329999999999998</v>
      </c>
      <c r="J126" s="242"/>
      <c r="K126" s="49" t="s">
        <v>4</v>
      </c>
      <c r="L126" s="49" t="s">
        <v>3</v>
      </c>
      <c r="P126" s="48">
        <v>7.6</v>
      </c>
      <c r="Q126" s="9">
        <v>21.56</v>
      </c>
      <c r="R126" s="48">
        <f t="shared" si="3"/>
        <v>13.959999999999999</v>
      </c>
    </row>
    <row r="127" spans="1:18" s="49" customFormat="1" ht="12">
      <c r="A127" s="9">
        <v>293010017</v>
      </c>
      <c r="B127" s="9" t="s">
        <v>36</v>
      </c>
      <c r="C127" s="335">
        <v>39902</v>
      </c>
      <c r="D127" s="178">
        <v>720585</v>
      </c>
      <c r="E127" s="178">
        <v>4332821</v>
      </c>
      <c r="F127" s="48">
        <v>54.5</v>
      </c>
      <c r="G127" s="241">
        <v>1.63</v>
      </c>
      <c r="H127" s="48">
        <v>21.13</v>
      </c>
      <c r="I127" s="241">
        <f t="shared" si="2"/>
        <v>19.5</v>
      </c>
      <c r="J127" s="242"/>
      <c r="K127" s="49" t="s">
        <v>4</v>
      </c>
      <c r="L127" s="49" t="s">
        <v>3</v>
      </c>
      <c r="P127" s="48">
        <v>6.72</v>
      </c>
      <c r="Q127" s="9">
        <v>21.13</v>
      </c>
      <c r="R127" s="48">
        <f t="shared" si="3"/>
        <v>14.41</v>
      </c>
    </row>
    <row r="128" spans="1:18" s="49" customFormat="1" ht="12">
      <c r="A128" s="9">
        <v>293010035</v>
      </c>
      <c r="B128" s="9" t="s">
        <v>38</v>
      </c>
      <c r="C128" s="335">
        <v>39900</v>
      </c>
      <c r="D128" s="178">
        <v>714533</v>
      </c>
      <c r="E128" s="178">
        <v>4335820</v>
      </c>
      <c r="F128" s="48">
        <v>10.1</v>
      </c>
      <c r="G128" s="241">
        <v>7.65</v>
      </c>
      <c r="H128" s="48">
        <v>25.08</v>
      </c>
      <c r="I128" s="241">
        <f t="shared" si="2"/>
        <v>17.43</v>
      </c>
      <c r="J128" s="242"/>
      <c r="K128" s="49" t="s">
        <v>4</v>
      </c>
      <c r="L128" s="49" t="s">
        <v>182</v>
      </c>
      <c r="P128" s="48">
        <v>9.5</v>
      </c>
      <c r="Q128" s="9">
        <v>25.08</v>
      </c>
      <c r="R128" s="48">
        <f t="shared" si="3"/>
        <v>15.579999999999998</v>
      </c>
    </row>
    <row r="129" spans="1:18" s="51" customFormat="1" ht="13.5" thickBot="1">
      <c r="A129" s="52">
        <v>293050112</v>
      </c>
      <c r="B129" s="52" t="s">
        <v>169</v>
      </c>
      <c r="C129" s="337">
        <v>39902</v>
      </c>
      <c r="D129" s="81">
        <v>718346</v>
      </c>
      <c r="E129" s="81">
        <v>4327611</v>
      </c>
      <c r="F129" s="53"/>
      <c r="G129" s="250">
        <v>17.89</v>
      </c>
      <c r="H129" s="53">
        <v>40.38</v>
      </c>
      <c r="I129" s="250">
        <f t="shared" si="2"/>
        <v>22.490000000000002</v>
      </c>
      <c r="J129" s="242"/>
      <c r="K129" s="51" t="s">
        <v>4</v>
      </c>
      <c r="L129" s="51" t="s">
        <v>3</v>
      </c>
      <c r="P129" s="53">
        <v>21</v>
      </c>
      <c r="Q129" s="52">
        <v>40.38</v>
      </c>
      <c r="R129" s="53">
        <f t="shared" si="3"/>
        <v>19.380000000000003</v>
      </c>
    </row>
    <row r="130" spans="1:11" ht="13.5" thickTop="1">
      <c r="A130" s="380" t="s">
        <v>191</v>
      </c>
      <c r="B130" s="380"/>
      <c r="C130" s="380"/>
      <c r="D130" s="380"/>
      <c r="E130" s="11"/>
      <c r="F130" s="11"/>
      <c r="G130" s="25"/>
      <c r="H130" s="12"/>
      <c r="I130" s="11"/>
      <c r="J130" s="13"/>
      <c r="K130" s="11"/>
    </row>
    <row r="131" spans="6:9" ht="27.75" customHeight="1">
      <c r="F131" s="366" t="s">
        <v>220</v>
      </c>
      <c r="G131" s="366"/>
      <c r="H131" s="366"/>
      <c r="I131" s="366"/>
    </row>
    <row r="132" ht="15" customHeight="1">
      <c r="G132" s="324"/>
    </row>
    <row r="133" spans="7:10" ht="24.75" customHeight="1">
      <c r="G133" s="369" t="s">
        <v>52</v>
      </c>
      <c r="H133" s="369"/>
      <c r="I133" s="369"/>
      <c r="J133" s="176"/>
    </row>
    <row r="134" spans="1:10" s="6" customFormat="1" ht="24.75" customHeight="1">
      <c r="A134" s="24" t="s">
        <v>206</v>
      </c>
      <c r="B134" s="24"/>
      <c r="C134" s="24"/>
      <c r="D134" s="24"/>
      <c r="E134" s="24"/>
      <c r="F134" s="24"/>
      <c r="G134" s="325"/>
      <c r="H134" s="83"/>
      <c r="I134" s="24"/>
      <c r="J134" s="254"/>
    </row>
    <row r="135" spans="1:15" s="6" customFormat="1" ht="24.75" customHeight="1" thickBot="1">
      <c r="A135" s="29" t="s">
        <v>55</v>
      </c>
      <c r="B135" s="180" t="str">
        <f>B5</f>
        <v>Marzo</v>
      </c>
      <c r="C135" s="125" t="s">
        <v>56</v>
      </c>
      <c r="D135" s="332">
        <f>D5</f>
        <v>2009</v>
      </c>
      <c r="E135" s="36"/>
      <c r="F135" s="36"/>
      <c r="G135" s="36"/>
      <c r="I135" s="65"/>
      <c r="J135" s="186"/>
      <c r="K135" s="30"/>
      <c r="L135" s="30"/>
      <c r="M135" s="30"/>
      <c r="N135" s="30"/>
      <c r="O135" s="30"/>
    </row>
    <row r="136" spans="1:12" s="7" customFormat="1" ht="37.5" customHeight="1" thickTop="1">
      <c r="A136" s="139" t="s">
        <v>50</v>
      </c>
      <c r="B136" s="139" t="s">
        <v>214</v>
      </c>
      <c r="C136" s="139" t="s">
        <v>46</v>
      </c>
      <c r="D136" s="139" t="s">
        <v>47</v>
      </c>
      <c r="E136" s="139" t="s">
        <v>48</v>
      </c>
      <c r="F136" s="140" t="s">
        <v>61</v>
      </c>
      <c r="G136" s="140" t="s">
        <v>45</v>
      </c>
      <c r="H136" s="139" t="s">
        <v>43</v>
      </c>
      <c r="I136" s="140" t="s">
        <v>44</v>
      </c>
      <c r="J136" s="86"/>
      <c r="L136" s="7" t="s">
        <v>51</v>
      </c>
    </row>
    <row r="137" spans="1:10" s="49" customFormat="1" ht="23.25" customHeight="1">
      <c r="A137" s="50" t="s">
        <v>41</v>
      </c>
      <c r="B137" s="367" t="s">
        <v>103</v>
      </c>
      <c r="C137" s="367"/>
      <c r="D137" s="367"/>
      <c r="E137" s="367"/>
      <c r="F137" s="367"/>
      <c r="G137" s="367"/>
      <c r="H137" s="367"/>
      <c r="I137" s="368"/>
      <c r="J137" s="253"/>
    </row>
    <row r="138" spans="1:18" s="49" customFormat="1" ht="12">
      <c r="A138" s="9">
        <v>292850079</v>
      </c>
      <c r="B138" s="9" t="s">
        <v>19</v>
      </c>
      <c r="C138" s="335">
        <v>39902</v>
      </c>
      <c r="D138" s="178">
        <v>719231</v>
      </c>
      <c r="E138" s="178">
        <v>4364090</v>
      </c>
      <c r="F138" s="48">
        <v>88</v>
      </c>
      <c r="G138" s="241">
        <v>17.21</v>
      </c>
      <c r="H138" s="48">
        <v>33.41</v>
      </c>
      <c r="I138" s="241">
        <f>H138-G138</f>
        <v>16.199999999999996</v>
      </c>
      <c r="J138" s="242"/>
      <c r="P138" s="48">
        <v>13.92</v>
      </c>
      <c r="Q138" s="48">
        <v>33.41</v>
      </c>
      <c r="R138" s="48">
        <f>Q138-P138</f>
        <v>19.489999999999995</v>
      </c>
    </row>
    <row r="139" spans="1:18" s="49" customFormat="1" ht="12">
      <c r="A139" s="9">
        <v>292850080</v>
      </c>
      <c r="B139" s="9" t="s">
        <v>69</v>
      </c>
      <c r="C139" s="335">
        <v>39902</v>
      </c>
      <c r="D139" s="178">
        <v>718369</v>
      </c>
      <c r="E139" s="178">
        <v>4362487</v>
      </c>
      <c r="F139" s="48"/>
      <c r="G139" s="241">
        <v>17.03</v>
      </c>
      <c r="H139" s="48">
        <v>39.86</v>
      </c>
      <c r="I139" s="241">
        <f>H139-G139</f>
        <v>22.83</v>
      </c>
      <c r="J139" s="242"/>
      <c r="K139" s="49" t="s">
        <v>16</v>
      </c>
      <c r="L139" s="49" t="s">
        <v>20</v>
      </c>
      <c r="P139" s="48">
        <v>20.21</v>
      </c>
      <c r="Q139" s="48">
        <v>39.86</v>
      </c>
      <c r="R139" s="48">
        <f>Q139-P139</f>
        <v>19.65</v>
      </c>
    </row>
    <row r="140" spans="1:18" s="49" customFormat="1" ht="12">
      <c r="A140" s="9">
        <v>292850086</v>
      </c>
      <c r="B140" s="9" t="s">
        <v>176</v>
      </c>
      <c r="C140" s="335">
        <v>39896</v>
      </c>
      <c r="D140" s="178">
        <v>716964</v>
      </c>
      <c r="E140" s="178">
        <v>4361867</v>
      </c>
      <c r="F140" s="48"/>
      <c r="G140" s="241">
        <v>49.71</v>
      </c>
      <c r="H140" s="48">
        <v>60</v>
      </c>
      <c r="I140" s="241">
        <f>H140-G140</f>
        <v>10.29</v>
      </c>
      <c r="J140" s="242"/>
      <c r="K140" s="49" t="s">
        <v>16</v>
      </c>
      <c r="L140" s="49" t="s">
        <v>21</v>
      </c>
      <c r="M140" s="49" t="s">
        <v>88</v>
      </c>
      <c r="P140" s="48">
        <v>41.36</v>
      </c>
      <c r="Q140" s="48">
        <v>60</v>
      </c>
      <c r="R140" s="48">
        <f>Q140-P140</f>
        <v>18.64</v>
      </c>
    </row>
    <row r="141" spans="1:10" s="49" customFormat="1" ht="23.25" customHeight="1">
      <c r="A141" s="50" t="s">
        <v>41</v>
      </c>
      <c r="B141" s="367" t="s">
        <v>104</v>
      </c>
      <c r="C141" s="367"/>
      <c r="D141" s="367"/>
      <c r="E141" s="367"/>
      <c r="F141" s="367"/>
      <c r="G141" s="367"/>
      <c r="H141" s="367"/>
      <c r="I141" s="368"/>
      <c r="J141" s="253"/>
    </row>
    <row r="142" spans="1:18" s="49" customFormat="1" ht="12">
      <c r="A142" s="9">
        <v>282880036</v>
      </c>
      <c r="B142" s="9" t="s">
        <v>178</v>
      </c>
      <c r="C142" s="335">
        <v>39897</v>
      </c>
      <c r="D142" s="178">
        <v>713497</v>
      </c>
      <c r="E142" s="178">
        <v>4358465</v>
      </c>
      <c r="F142" s="48"/>
      <c r="G142" s="241">
        <v>93.98</v>
      </c>
      <c r="H142" s="48">
        <v>130</v>
      </c>
      <c r="I142" s="241">
        <f>H142-G142</f>
        <v>36.019999999999996</v>
      </c>
      <c r="J142" s="242"/>
      <c r="P142" s="48">
        <v>100.17</v>
      </c>
      <c r="Q142" s="48">
        <v>130</v>
      </c>
      <c r="R142" s="48">
        <f>Q142-P142</f>
        <v>29.83</v>
      </c>
    </row>
    <row r="143" spans="1:18" s="49" customFormat="1" ht="12">
      <c r="A143" s="9">
        <v>292850009</v>
      </c>
      <c r="B143" s="9" t="s">
        <v>17</v>
      </c>
      <c r="C143" s="335">
        <v>39902</v>
      </c>
      <c r="D143" s="178">
        <v>715446</v>
      </c>
      <c r="E143" s="178">
        <v>4358797</v>
      </c>
      <c r="F143" s="48">
        <v>43.5</v>
      </c>
      <c r="G143" s="241">
        <v>34.81</v>
      </c>
      <c r="H143" s="48">
        <v>78.3</v>
      </c>
      <c r="I143" s="241">
        <f>H143-G143</f>
        <v>43.489999999999995</v>
      </c>
      <c r="J143" s="242"/>
      <c r="K143" s="49" t="s">
        <v>16</v>
      </c>
      <c r="L143" s="49" t="s">
        <v>18</v>
      </c>
      <c r="P143" s="48">
        <v>33.67</v>
      </c>
      <c r="Q143" s="48">
        <v>78.3</v>
      </c>
      <c r="R143" s="48">
        <f>Q143-P143</f>
        <v>44.629999999999995</v>
      </c>
    </row>
    <row r="144" spans="1:18" s="49" customFormat="1" ht="12">
      <c r="A144" s="9">
        <v>292910037</v>
      </c>
      <c r="B144" s="9" t="s">
        <v>121</v>
      </c>
      <c r="C144" s="249">
        <v>39886</v>
      </c>
      <c r="D144" s="178">
        <v>718572</v>
      </c>
      <c r="E144" s="178">
        <v>4356061</v>
      </c>
      <c r="F144" s="48">
        <v>147</v>
      </c>
      <c r="G144" s="241">
        <v>8.77</v>
      </c>
      <c r="H144" s="48">
        <v>52</v>
      </c>
      <c r="I144" s="241">
        <f>H144-G144</f>
        <v>43.230000000000004</v>
      </c>
      <c r="J144" s="242"/>
      <c r="P144" s="48">
        <v>9.18</v>
      </c>
      <c r="Q144" s="48">
        <v>52</v>
      </c>
      <c r="R144" s="48">
        <f>Q144-P144</f>
        <v>42.82</v>
      </c>
    </row>
    <row r="145" spans="1:18" s="49" customFormat="1" ht="12">
      <c r="A145" s="9">
        <v>292910077</v>
      </c>
      <c r="B145" s="9" t="s">
        <v>179</v>
      </c>
      <c r="C145" s="335">
        <v>39897</v>
      </c>
      <c r="D145" s="178">
        <v>715876</v>
      </c>
      <c r="E145" s="178">
        <v>4356494</v>
      </c>
      <c r="F145" s="48"/>
      <c r="G145" s="241">
        <v>80.68</v>
      </c>
      <c r="H145" s="9">
        <v>100</v>
      </c>
      <c r="I145" s="241">
        <f>H145-G145</f>
        <v>19.319999999999993</v>
      </c>
      <c r="J145" s="242"/>
      <c r="K145" s="49" t="s">
        <v>4</v>
      </c>
      <c r="L145" s="49" t="s">
        <v>26</v>
      </c>
      <c r="M145" s="49" t="s">
        <v>80</v>
      </c>
      <c r="P145" s="48" t="s">
        <v>40</v>
      </c>
      <c r="Q145" s="9">
        <v>65</v>
      </c>
      <c r="R145" s="9" t="s">
        <v>40</v>
      </c>
    </row>
    <row r="146" spans="1:10" s="49" customFormat="1" ht="22.5" customHeight="1">
      <c r="A146" s="50"/>
      <c r="B146" s="367" t="s">
        <v>53</v>
      </c>
      <c r="C146" s="367"/>
      <c r="D146" s="367"/>
      <c r="E146" s="367"/>
      <c r="F146" s="367"/>
      <c r="G146" s="367"/>
      <c r="H146" s="367"/>
      <c r="I146" s="368"/>
      <c r="J146" s="253"/>
    </row>
    <row r="147" spans="1:18" s="49" customFormat="1" ht="12">
      <c r="A147" s="9">
        <v>292850028</v>
      </c>
      <c r="B147" s="9" t="s">
        <v>122</v>
      </c>
      <c r="C147" s="335">
        <v>39903</v>
      </c>
      <c r="D147" s="178">
        <v>714265</v>
      </c>
      <c r="E147" s="178">
        <v>4361016</v>
      </c>
      <c r="F147" s="48">
        <v>227</v>
      </c>
      <c r="G147" s="241">
        <v>37.89</v>
      </c>
      <c r="H147" s="48">
        <v>94.57</v>
      </c>
      <c r="I147" s="241">
        <f>H147-G147</f>
        <v>56.67999999999999</v>
      </c>
      <c r="J147" s="242"/>
      <c r="K147" s="49">
        <v>49.9</v>
      </c>
      <c r="P147" s="48" t="s">
        <v>108</v>
      </c>
      <c r="Q147" s="48">
        <v>94.57</v>
      </c>
      <c r="R147" s="48" t="s">
        <v>40</v>
      </c>
    </row>
    <row r="148" spans="1:18" s="49" customFormat="1" ht="12.75" thickBot="1">
      <c r="A148" s="52">
        <v>292850081</v>
      </c>
      <c r="B148" s="52" t="s">
        <v>68</v>
      </c>
      <c r="C148" s="337">
        <v>39902</v>
      </c>
      <c r="D148" s="81">
        <v>720407</v>
      </c>
      <c r="E148" s="81">
        <v>4357833</v>
      </c>
      <c r="F148" s="52">
        <v>1.6</v>
      </c>
      <c r="G148" s="250">
        <v>1.83</v>
      </c>
      <c r="H148" s="53">
        <v>37</v>
      </c>
      <c r="I148" s="250">
        <f>H148-G148</f>
        <v>35.17</v>
      </c>
      <c r="J148" s="242"/>
      <c r="K148" s="49" t="s">
        <v>16</v>
      </c>
      <c r="L148" s="49" t="s">
        <v>21</v>
      </c>
      <c r="M148" s="49" t="s">
        <v>88</v>
      </c>
      <c r="P148" s="53">
        <v>1.76</v>
      </c>
      <c r="Q148" s="53">
        <v>37</v>
      </c>
      <c r="R148" s="53">
        <f>Q148-P148</f>
        <v>35.24</v>
      </c>
    </row>
    <row r="149" spans="1:11" s="87" customFormat="1" ht="13.5" customHeight="1" thickTop="1">
      <c r="A149" s="380" t="s">
        <v>191</v>
      </c>
      <c r="B149" s="380"/>
      <c r="C149" s="380"/>
      <c r="D149" s="380"/>
      <c r="E149" s="42"/>
      <c r="F149" s="42"/>
      <c r="G149" s="86"/>
      <c r="H149" s="86"/>
      <c r="I149" s="42"/>
      <c r="J149" s="42"/>
      <c r="K149" s="42"/>
    </row>
    <row r="150" spans="6:9" ht="29.25" customHeight="1">
      <c r="F150" s="366" t="s">
        <v>220</v>
      </c>
      <c r="G150" s="366"/>
      <c r="H150" s="366"/>
      <c r="I150" s="366"/>
    </row>
    <row r="151" ht="15" customHeight="1">
      <c r="G151" s="324"/>
    </row>
    <row r="152" spans="7:10" ht="24.75" customHeight="1">
      <c r="G152" s="369" t="s">
        <v>52</v>
      </c>
      <c r="H152" s="369"/>
      <c r="I152" s="369"/>
      <c r="J152" s="176"/>
    </row>
    <row r="153" spans="1:10" s="6" customFormat="1" ht="24.75" customHeight="1">
      <c r="A153" s="24" t="s">
        <v>207</v>
      </c>
      <c r="B153" s="24"/>
      <c r="C153" s="24"/>
      <c r="D153" s="24"/>
      <c r="E153" s="24"/>
      <c r="F153" s="24"/>
      <c r="G153" s="325"/>
      <c r="H153" s="83"/>
      <c r="I153" s="24"/>
      <c r="J153" s="254"/>
    </row>
    <row r="154" spans="1:15" s="6" customFormat="1" ht="24.75" customHeight="1" thickBot="1">
      <c r="A154" s="29" t="s">
        <v>55</v>
      </c>
      <c r="B154" s="180" t="str">
        <f>B5</f>
        <v>Marzo</v>
      </c>
      <c r="C154" s="125" t="s">
        <v>56</v>
      </c>
      <c r="D154" s="332">
        <f>D5</f>
        <v>2009</v>
      </c>
      <c r="E154" s="36"/>
      <c r="F154" s="36"/>
      <c r="G154" s="36"/>
      <c r="I154" s="65"/>
      <c r="J154" s="186"/>
      <c r="K154" s="30"/>
      <c r="L154" s="30"/>
      <c r="M154" s="30"/>
      <c r="N154" s="30"/>
      <c r="O154" s="30"/>
    </row>
    <row r="155" spans="1:10" s="7" customFormat="1" ht="37.5" customHeight="1" thickTop="1">
      <c r="A155" s="139" t="s">
        <v>50</v>
      </c>
      <c r="B155" s="139" t="s">
        <v>215</v>
      </c>
      <c r="C155" s="139" t="s">
        <v>46</v>
      </c>
      <c r="D155" s="139" t="s">
        <v>47</v>
      </c>
      <c r="E155" s="139" t="s">
        <v>48</v>
      </c>
      <c r="F155" s="140" t="s">
        <v>61</v>
      </c>
      <c r="G155" s="140" t="s">
        <v>45</v>
      </c>
      <c r="H155" s="139" t="s">
        <v>43</v>
      </c>
      <c r="I155" s="140" t="s">
        <v>44</v>
      </c>
      <c r="J155" s="86"/>
    </row>
    <row r="156" spans="1:13" s="6" customFormat="1" ht="23.25" customHeight="1">
      <c r="A156" s="50" t="s">
        <v>41</v>
      </c>
      <c r="B156" s="367" t="s">
        <v>5</v>
      </c>
      <c r="C156" s="367"/>
      <c r="D156" s="367"/>
      <c r="E156" s="367"/>
      <c r="F156" s="367"/>
      <c r="G156" s="367"/>
      <c r="H156" s="367"/>
      <c r="I156" s="368"/>
      <c r="J156" s="253"/>
      <c r="K156" s="49"/>
      <c r="L156" s="49"/>
      <c r="M156" s="49"/>
    </row>
    <row r="157" spans="1:18" s="51" customFormat="1" ht="12.75">
      <c r="A157" s="9">
        <v>282980056</v>
      </c>
      <c r="B157" s="9" t="s">
        <v>134</v>
      </c>
      <c r="C157" s="249">
        <v>39886</v>
      </c>
      <c r="D157" s="178">
        <v>710477</v>
      </c>
      <c r="E157" s="178">
        <v>4340039</v>
      </c>
      <c r="F157" s="48">
        <v>180</v>
      </c>
      <c r="G157" s="241">
        <v>47.52</v>
      </c>
      <c r="H157" s="9">
        <v>70.83</v>
      </c>
      <c r="I157" s="241">
        <f>H157-G157</f>
        <v>23.309999999999995</v>
      </c>
      <c r="J157" s="242"/>
      <c r="K157" s="49" t="s">
        <v>1</v>
      </c>
      <c r="L157" s="49" t="s">
        <v>5</v>
      </c>
      <c r="P157" s="48">
        <v>49.09</v>
      </c>
      <c r="Q157" s="9">
        <v>70.83</v>
      </c>
      <c r="R157" s="48">
        <f>Q157-P157</f>
        <v>21.739999999999995</v>
      </c>
    </row>
    <row r="158" spans="1:18" s="49" customFormat="1" ht="12">
      <c r="A158" s="9">
        <v>283040072</v>
      </c>
      <c r="B158" s="9" t="s">
        <v>12</v>
      </c>
      <c r="C158" s="335">
        <v>39898</v>
      </c>
      <c r="D158" s="178">
        <v>711061</v>
      </c>
      <c r="E158" s="178">
        <v>4336356</v>
      </c>
      <c r="F158" s="48">
        <v>19.5</v>
      </c>
      <c r="G158" s="241">
        <v>17.02</v>
      </c>
      <c r="H158" s="9">
        <v>37.79</v>
      </c>
      <c r="I158" s="241">
        <f>H158-G158</f>
        <v>20.77</v>
      </c>
      <c r="J158" s="242"/>
      <c r="K158" s="49" t="s">
        <v>4</v>
      </c>
      <c r="L158" s="49" t="s">
        <v>3</v>
      </c>
      <c r="P158" s="48">
        <v>16.89</v>
      </c>
      <c r="Q158" s="9">
        <v>37.79</v>
      </c>
      <c r="R158" s="48">
        <f>Q158-P158</f>
        <v>20.9</v>
      </c>
    </row>
    <row r="159" spans="1:18" s="51" customFormat="1" ht="12.75">
      <c r="A159" s="9">
        <v>283040088</v>
      </c>
      <c r="B159" s="9" t="s">
        <v>13</v>
      </c>
      <c r="C159" s="335">
        <v>39898</v>
      </c>
      <c r="D159" s="178">
        <v>708046</v>
      </c>
      <c r="E159" s="178">
        <v>4337855</v>
      </c>
      <c r="F159" s="48">
        <v>255</v>
      </c>
      <c r="G159" s="241">
        <v>78.41</v>
      </c>
      <c r="H159" s="9">
        <v>101.15</v>
      </c>
      <c r="I159" s="241">
        <f>H159-G159</f>
        <v>22.74000000000001</v>
      </c>
      <c r="J159" s="242"/>
      <c r="K159" s="49" t="s">
        <v>1</v>
      </c>
      <c r="L159" s="49" t="s">
        <v>5</v>
      </c>
      <c r="P159" s="48">
        <v>78.67</v>
      </c>
      <c r="Q159" s="9">
        <v>101.15</v>
      </c>
      <c r="R159" s="48">
        <f>Q159-P159</f>
        <v>22.480000000000004</v>
      </c>
    </row>
    <row r="160" spans="1:10" s="49" customFormat="1" ht="23.25" customHeight="1">
      <c r="A160" s="50"/>
      <c r="B160" s="367" t="s">
        <v>53</v>
      </c>
      <c r="C160" s="367"/>
      <c r="D160" s="367"/>
      <c r="E160" s="367"/>
      <c r="F160" s="367"/>
      <c r="G160" s="367"/>
      <c r="H160" s="367"/>
      <c r="I160" s="368"/>
      <c r="J160" s="253"/>
    </row>
    <row r="161" spans="1:18" s="51" customFormat="1" ht="12.75">
      <c r="A161" s="9">
        <v>282930041</v>
      </c>
      <c r="B161" s="9" t="s">
        <v>0</v>
      </c>
      <c r="C161" s="335">
        <v>39899</v>
      </c>
      <c r="D161" s="178">
        <v>705399</v>
      </c>
      <c r="E161" s="178">
        <v>4348186</v>
      </c>
      <c r="F161" s="48">
        <v>320</v>
      </c>
      <c r="G161" s="241">
        <v>145.21</v>
      </c>
      <c r="H161" s="48">
        <v>183.5</v>
      </c>
      <c r="I161" s="241">
        <f aca="true" t="shared" si="4" ref="I161:I166">H161-G161</f>
        <v>38.28999999999999</v>
      </c>
      <c r="J161" s="242"/>
      <c r="K161" s="49" t="s">
        <v>1</v>
      </c>
      <c r="L161" s="49" t="s">
        <v>2</v>
      </c>
      <c r="P161" s="48">
        <v>154.12</v>
      </c>
      <c r="Q161" s="48">
        <v>183.5</v>
      </c>
      <c r="R161" s="48">
        <f>Q161-P161</f>
        <v>29.379999999999995</v>
      </c>
    </row>
    <row r="162" spans="1:18" s="51" customFormat="1" ht="12.75">
      <c r="A162" s="9">
        <v>282980059</v>
      </c>
      <c r="B162" s="9" t="s">
        <v>77</v>
      </c>
      <c r="C162" s="335">
        <v>39899</v>
      </c>
      <c r="D162" s="178">
        <v>709203</v>
      </c>
      <c r="E162" s="178">
        <v>4344132</v>
      </c>
      <c r="F162" s="48"/>
      <c r="G162" s="241">
        <v>101.89</v>
      </c>
      <c r="H162" s="48">
        <v>131.26</v>
      </c>
      <c r="I162" s="241">
        <f t="shared" si="4"/>
        <v>29.36999999999999</v>
      </c>
      <c r="J162" s="242"/>
      <c r="K162" s="49" t="s">
        <v>1</v>
      </c>
      <c r="L162" s="49" t="s">
        <v>3</v>
      </c>
      <c r="P162" s="48">
        <v>109.21</v>
      </c>
      <c r="Q162" s="48">
        <v>131.26</v>
      </c>
      <c r="R162" s="48">
        <f>Q162-P162</f>
        <v>22.049999999999997</v>
      </c>
    </row>
    <row r="163" spans="1:18" s="51" customFormat="1" ht="12.75">
      <c r="A163" s="9">
        <v>283040032</v>
      </c>
      <c r="B163" s="9" t="s">
        <v>9</v>
      </c>
      <c r="C163" s="335">
        <v>39898</v>
      </c>
      <c r="D163" s="178">
        <v>709981</v>
      </c>
      <c r="E163" s="178">
        <v>4333394</v>
      </c>
      <c r="F163" s="48">
        <v>209</v>
      </c>
      <c r="G163" s="241">
        <v>46.12</v>
      </c>
      <c r="H163" s="48">
        <v>68.66</v>
      </c>
      <c r="I163" s="241">
        <f t="shared" si="4"/>
        <v>22.54</v>
      </c>
      <c r="J163" s="242"/>
      <c r="K163" s="49" t="s">
        <v>1</v>
      </c>
      <c r="L163" s="49" t="s">
        <v>3</v>
      </c>
      <c r="P163" s="48">
        <v>47.21</v>
      </c>
      <c r="Q163" s="48">
        <v>68.66</v>
      </c>
      <c r="R163" s="48">
        <f>Q163-P163</f>
        <v>21.449999999999996</v>
      </c>
    </row>
    <row r="164" spans="1:18" s="49" customFormat="1" ht="12">
      <c r="A164" s="9" t="s">
        <v>107</v>
      </c>
      <c r="B164" s="9" t="s">
        <v>128</v>
      </c>
      <c r="C164" s="249">
        <v>39887</v>
      </c>
      <c r="D164" s="178">
        <v>709982</v>
      </c>
      <c r="E164" s="178">
        <v>4329692</v>
      </c>
      <c r="F164" s="48">
        <v>17.9</v>
      </c>
      <c r="G164" s="241">
        <v>16.28</v>
      </c>
      <c r="H164" s="48">
        <v>39.85</v>
      </c>
      <c r="I164" s="241">
        <f>H164-G164</f>
        <v>23.57</v>
      </c>
      <c r="J164" s="242"/>
      <c r="P164" s="48">
        <v>16.66</v>
      </c>
      <c r="Q164" s="48">
        <v>39.85</v>
      </c>
      <c r="R164" s="48">
        <f>Q164-P164</f>
        <v>23.19</v>
      </c>
    </row>
    <row r="165" spans="1:18" s="49" customFormat="1" ht="12">
      <c r="A165" s="9">
        <v>283040052</v>
      </c>
      <c r="B165" s="9" t="s">
        <v>10</v>
      </c>
      <c r="C165" s="335">
        <v>39898</v>
      </c>
      <c r="D165" s="178">
        <v>709407</v>
      </c>
      <c r="E165" s="178">
        <v>4330305</v>
      </c>
      <c r="F165" s="48">
        <v>86.5</v>
      </c>
      <c r="G165" s="241">
        <v>32.87</v>
      </c>
      <c r="H165" s="48">
        <v>55.86</v>
      </c>
      <c r="I165" s="241">
        <f t="shared" si="4"/>
        <v>22.990000000000002</v>
      </c>
      <c r="J165" s="242"/>
      <c r="K165" s="49" t="s">
        <v>1</v>
      </c>
      <c r="L165" s="49" t="s">
        <v>3</v>
      </c>
      <c r="P165" s="48">
        <v>32.87</v>
      </c>
      <c r="Q165" s="48">
        <v>55.86</v>
      </c>
      <c r="R165" s="48">
        <f>Q165-P165</f>
        <v>22.990000000000002</v>
      </c>
    </row>
    <row r="166" spans="1:18" s="49" customFormat="1" ht="12.75" thickBot="1">
      <c r="A166" s="52">
        <v>283040057</v>
      </c>
      <c r="B166" s="52" t="s">
        <v>11</v>
      </c>
      <c r="C166" s="337">
        <v>39898</v>
      </c>
      <c r="D166" s="81">
        <v>708008</v>
      </c>
      <c r="E166" s="81">
        <v>4336185</v>
      </c>
      <c r="F166" s="53">
        <v>247</v>
      </c>
      <c r="G166" s="250">
        <v>81.38</v>
      </c>
      <c r="H166" s="53">
        <v>107.43</v>
      </c>
      <c r="I166" s="250">
        <f t="shared" si="4"/>
        <v>26.05000000000001</v>
      </c>
      <c r="J166" s="242"/>
      <c r="K166" s="49" t="s">
        <v>1</v>
      </c>
      <c r="L166" s="49" t="s">
        <v>3</v>
      </c>
      <c r="P166" s="48">
        <v>83.67</v>
      </c>
      <c r="Q166" s="48">
        <v>107.43</v>
      </c>
      <c r="R166" s="48">
        <v>23.76</v>
      </c>
    </row>
    <row r="167" spans="1:18" s="49" customFormat="1" ht="12.75" thickTop="1">
      <c r="A167" s="13"/>
      <c r="B167" s="13"/>
      <c r="C167" s="348"/>
      <c r="D167" s="61"/>
      <c r="E167" s="61"/>
      <c r="F167" s="25"/>
      <c r="G167" s="242"/>
      <c r="H167" s="25"/>
      <c r="I167" s="242"/>
      <c r="J167" s="242"/>
      <c r="P167" s="25"/>
      <c r="Q167" s="25"/>
      <c r="R167" s="25"/>
    </row>
    <row r="168" spans="1:14" ht="12.75">
      <c r="A168" s="381" t="s">
        <v>191</v>
      </c>
      <c r="B168" s="381"/>
      <c r="C168" s="381"/>
      <c r="D168" s="381"/>
      <c r="E168" s="51"/>
      <c r="F168" s="51"/>
      <c r="H168" s="84"/>
      <c r="I168" s="51"/>
      <c r="J168" s="51"/>
      <c r="K168" s="51"/>
      <c r="L168" s="51"/>
      <c r="M168" s="51"/>
      <c r="N168" s="51"/>
    </row>
    <row r="169" spans="1:14" ht="12.75">
      <c r="A169" s="51"/>
      <c r="B169" s="51"/>
      <c r="C169" s="51"/>
      <c r="D169" s="51"/>
      <c r="E169" s="51"/>
      <c r="F169" s="51"/>
      <c r="H169" s="84"/>
      <c r="I169" s="80"/>
      <c r="K169" s="51"/>
      <c r="L169" s="51"/>
      <c r="M169" s="51"/>
      <c r="N169" s="51"/>
    </row>
    <row r="170" spans="1:14" ht="12.75">
      <c r="A170" s="51"/>
      <c r="B170" s="51"/>
      <c r="C170" s="51"/>
      <c r="D170" s="51"/>
      <c r="E170" s="51"/>
      <c r="F170" s="51"/>
      <c r="H170" s="84"/>
      <c r="I170" s="80"/>
      <c r="K170" s="51"/>
      <c r="L170" s="51"/>
      <c r="M170" s="51"/>
      <c r="N170" s="51"/>
    </row>
    <row r="171" spans="1:14" ht="12.75">
      <c r="A171" s="51"/>
      <c r="B171" s="51"/>
      <c r="C171" s="51"/>
      <c r="D171" s="51"/>
      <c r="E171" s="51"/>
      <c r="F171" s="51"/>
      <c r="H171" s="84"/>
      <c r="I171" s="80"/>
      <c r="K171" s="51"/>
      <c r="L171" s="51"/>
      <c r="M171" s="51"/>
      <c r="N171" s="51"/>
    </row>
    <row r="172" spans="1:14" ht="12.75">
      <c r="A172" s="51"/>
      <c r="B172" s="51"/>
      <c r="C172" s="51"/>
      <c r="D172" s="51"/>
      <c r="E172" s="51"/>
      <c r="F172" s="51"/>
      <c r="H172" s="84"/>
      <c r="I172" s="80"/>
      <c r="K172" s="51"/>
      <c r="L172" s="51"/>
      <c r="M172" s="51"/>
      <c r="N172" s="51"/>
    </row>
    <row r="173" spans="1:5" ht="12.75">
      <c r="A173" s="51"/>
      <c r="B173" s="51"/>
      <c r="C173" s="51"/>
      <c r="D173" s="51"/>
      <c r="E173" s="51"/>
    </row>
    <row r="174" spans="1:5" ht="12.75">
      <c r="A174" s="51"/>
      <c r="B174" s="51"/>
      <c r="C174" s="51"/>
      <c r="D174" s="51"/>
      <c r="E174" s="51"/>
    </row>
    <row r="175" spans="1:5" ht="12.75">
      <c r="A175" s="51"/>
      <c r="B175" s="51"/>
      <c r="C175" s="51"/>
      <c r="D175" s="51"/>
      <c r="E175" s="51"/>
    </row>
    <row r="176" spans="1:5" ht="12.75">
      <c r="A176" s="51"/>
      <c r="B176" s="51"/>
      <c r="C176" s="51"/>
      <c r="D176" s="51"/>
      <c r="E176" s="51"/>
    </row>
    <row r="177" spans="1:5" ht="12.75">
      <c r="A177" s="51"/>
      <c r="B177" s="51"/>
      <c r="C177" s="51"/>
      <c r="D177" s="51"/>
      <c r="E177" s="51"/>
    </row>
    <row r="178" spans="1:5" ht="12.75">
      <c r="A178" s="51"/>
      <c r="B178" s="51"/>
      <c r="C178" s="51"/>
      <c r="D178" s="51"/>
      <c r="E178" s="51"/>
    </row>
    <row r="179" spans="1:5" ht="12.75">
      <c r="A179" s="51"/>
      <c r="B179" s="51"/>
      <c r="C179" s="51"/>
      <c r="D179" s="51"/>
      <c r="E179" s="51"/>
    </row>
  </sheetData>
  <sheetProtection formatCells="0"/>
  <mergeCells count="45">
    <mergeCell ref="A149:D149"/>
    <mergeCell ref="A168:D168"/>
    <mergeCell ref="A21:D21"/>
    <mergeCell ref="A51:D51"/>
    <mergeCell ref="A79:D79"/>
    <mergeCell ref="A104:D104"/>
    <mergeCell ref="A130:D130"/>
    <mergeCell ref="B141:I141"/>
    <mergeCell ref="B160:I160"/>
    <mergeCell ref="B111:I111"/>
    <mergeCell ref="B93:I93"/>
    <mergeCell ref="B97:I97"/>
    <mergeCell ref="L1:N4"/>
    <mergeCell ref="Q7:S7"/>
    <mergeCell ref="B12:I12"/>
    <mergeCell ref="B17:I17"/>
    <mergeCell ref="G3:I3"/>
    <mergeCell ref="B7:I7"/>
    <mergeCell ref="B10:I10"/>
    <mergeCell ref="F1:I1"/>
    <mergeCell ref="G25:I25"/>
    <mergeCell ref="G54:I54"/>
    <mergeCell ref="G82:I82"/>
    <mergeCell ref="B29:I29"/>
    <mergeCell ref="B65:I65"/>
    <mergeCell ref="B156:I156"/>
    <mergeCell ref="B68:I68"/>
    <mergeCell ref="B137:I137"/>
    <mergeCell ref="B76:I76"/>
    <mergeCell ref="B86:I86"/>
    <mergeCell ref="G152:I152"/>
    <mergeCell ref="G133:I133"/>
    <mergeCell ref="B90:I90"/>
    <mergeCell ref="B146:I146"/>
    <mergeCell ref="G107:I107"/>
    <mergeCell ref="F131:I131"/>
    <mergeCell ref="F150:I150"/>
    <mergeCell ref="F23:I23"/>
    <mergeCell ref="F52:I52"/>
    <mergeCell ref="F80:I80"/>
    <mergeCell ref="F105:I105"/>
    <mergeCell ref="B102:I102"/>
    <mergeCell ref="B58:I58"/>
    <mergeCell ref="B73:I73"/>
    <mergeCell ref="B70:I70"/>
  </mergeCells>
  <printOptions horizontalCentered="1" verticalCentered="1"/>
  <pageMargins left="0.8267716535433072" right="0.5118110236220472" top="1.1023622047244095" bottom="0.3937007874015748" header="0.9055118110236221" footer="0.15748031496062992"/>
  <pageSetup horizontalDpi="300" verticalDpi="300" orientation="landscape" paperSize="9" scale="92" r:id="rId2"/>
  <rowBreaks count="6" manualBreakCount="6">
    <brk id="21" max="8" man="1"/>
    <brk id="51" max="8" man="1"/>
    <brk id="79" max="8" man="1"/>
    <brk id="104" max="8" man="1"/>
    <brk id="130" max="255" man="1"/>
    <brk id="14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17"/>
  </sheetPr>
  <dimension ref="A1:P92"/>
  <sheetViews>
    <sheetView zoomScale="90" zoomScaleNormal="90" zoomScaleSheetLayoutView="75" workbookViewId="0" topLeftCell="A7">
      <selection activeCell="E2" sqref="E2"/>
    </sheetView>
  </sheetViews>
  <sheetFormatPr defaultColWidth="11.421875" defaultRowHeight="12.75"/>
  <cols>
    <col min="1" max="1" width="15.7109375" style="2" customWidth="1"/>
    <col min="2" max="2" width="15.8515625" style="2" customWidth="1"/>
    <col min="3" max="3" width="14.00390625" style="2" customWidth="1"/>
    <col min="4" max="4" width="16.8515625" style="2" customWidth="1"/>
    <col min="5" max="5" width="18.421875" style="2" customWidth="1"/>
    <col min="6" max="6" width="18.7109375" style="4" customWidth="1"/>
    <col min="7" max="7" width="16.7109375" style="4" hidden="1" customWidth="1"/>
    <col min="8" max="8" width="16.57421875" style="2" customWidth="1"/>
    <col min="9" max="9" width="10.28125" style="4" customWidth="1"/>
    <col min="10" max="10" width="3.28125" style="80" customWidth="1"/>
    <col min="11" max="11" width="7.57421875" style="352" customWidth="1"/>
    <col min="12" max="12" width="8.140625" style="2" bestFit="1" customWidth="1"/>
    <col min="13" max="13" width="6.57421875" style="2" bestFit="1" customWidth="1"/>
    <col min="14" max="14" width="15.421875" style="2" bestFit="1" customWidth="1"/>
    <col min="15" max="15" width="13.57421875" style="2" bestFit="1" customWidth="1"/>
    <col min="16" max="16384" width="11.421875" style="2" customWidth="1"/>
  </cols>
  <sheetData>
    <row r="1" spans="5:15" ht="34.5" customHeight="1">
      <c r="E1" s="386" t="s">
        <v>220</v>
      </c>
      <c r="F1" s="386"/>
      <c r="G1" s="386"/>
      <c r="H1" s="386"/>
      <c r="I1" s="386"/>
      <c r="K1" s="397" t="s">
        <v>189</v>
      </c>
      <c r="L1" s="398"/>
      <c r="M1" s="398"/>
      <c r="N1" s="398"/>
      <c r="O1" s="399"/>
    </row>
    <row r="2" spans="6:15" ht="30" customHeight="1">
      <c r="F2" s="395" t="s">
        <v>221</v>
      </c>
      <c r="G2" s="395"/>
      <c r="H2" s="395"/>
      <c r="I2" s="395"/>
      <c r="K2" s="400"/>
      <c r="L2" s="401"/>
      <c r="M2" s="401"/>
      <c r="N2" s="401"/>
      <c r="O2" s="402"/>
    </row>
    <row r="3" spans="5:15" ht="20.25" customHeight="1">
      <c r="E3" s="26"/>
      <c r="F3" s="394" t="s">
        <v>216</v>
      </c>
      <c r="G3" s="394"/>
      <c r="H3" s="394"/>
      <c r="I3" s="108"/>
      <c r="J3" s="176"/>
      <c r="K3" s="400"/>
      <c r="L3" s="401"/>
      <c r="M3" s="401"/>
      <c r="N3" s="401"/>
      <c r="O3" s="402"/>
    </row>
    <row r="4" spans="5:15" ht="12.75" customHeight="1">
      <c r="E4" s="26"/>
      <c r="J4" s="185"/>
      <c r="K4" s="400"/>
      <c r="L4" s="401"/>
      <c r="M4" s="401"/>
      <c r="N4" s="401"/>
      <c r="O4" s="402"/>
    </row>
    <row r="5" spans="1:15" ht="21" customHeight="1">
      <c r="A5" s="24" t="s">
        <v>135</v>
      </c>
      <c r="B5" s="34"/>
      <c r="C5" s="34"/>
      <c r="D5" s="27"/>
      <c r="E5" s="35"/>
      <c r="F5" s="16"/>
      <c r="G5" s="16"/>
      <c r="K5" s="400"/>
      <c r="L5" s="401"/>
      <c r="M5" s="401"/>
      <c r="N5" s="401"/>
      <c r="O5" s="402"/>
    </row>
    <row r="6" spans="1:15" s="6" customFormat="1" ht="20.25" customHeight="1" thickBot="1">
      <c r="A6" s="392" t="s">
        <v>208</v>
      </c>
      <c r="B6" s="393"/>
      <c r="C6" s="393"/>
      <c r="D6" s="393"/>
      <c r="E6" s="393"/>
      <c r="F6" s="393"/>
      <c r="G6" s="393"/>
      <c r="I6" s="109"/>
      <c r="J6" s="179"/>
      <c r="K6" s="403"/>
      <c r="L6" s="404"/>
      <c r="M6" s="404"/>
      <c r="N6" s="404"/>
      <c r="O6" s="405"/>
    </row>
    <row r="7" spans="1:16" s="6" customFormat="1" ht="25.5" customHeight="1" thickBot="1">
      <c r="A7" s="29" t="s">
        <v>55</v>
      </c>
      <c r="B7" s="180" t="str">
        <f>'datos piezometría'!B5</f>
        <v>Marzo</v>
      </c>
      <c r="C7" s="125" t="s">
        <v>56</v>
      </c>
      <c r="D7" s="332">
        <f>'datos piezometría'!D5</f>
        <v>2009</v>
      </c>
      <c r="E7" s="36"/>
      <c r="F7" s="36"/>
      <c r="G7" s="36"/>
      <c r="I7" s="65"/>
      <c r="J7" s="186"/>
      <c r="K7" s="396" t="s">
        <v>213</v>
      </c>
      <c r="L7" s="396"/>
      <c r="M7" s="396"/>
      <c r="N7" s="396"/>
      <c r="O7" s="396"/>
      <c r="P7" s="396"/>
    </row>
    <row r="8" spans="1:14" s="7" customFormat="1" ht="15.75" customHeight="1" thickTop="1">
      <c r="A8" s="383" t="s">
        <v>50</v>
      </c>
      <c r="B8" s="383" t="s">
        <v>214</v>
      </c>
      <c r="C8" s="383" t="s">
        <v>46</v>
      </c>
      <c r="D8" s="383" t="s">
        <v>45</v>
      </c>
      <c r="E8" s="383" t="s">
        <v>43</v>
      </c>
      <c r="F8" s="383" t="s">
        <v>44</v>
      </c>
      <c r="G8" s="389" t="s">
        <v>57</v>
      </c>
      <c r="H8" s="390"/>
      <c r="I8" s="391"/>
      <c r="J8" s="42"/>
      <c r="K8" s="351"/>
      <c r="L8" s="15"/>
      <c r="M8" s="15"/>
      <c r="N8" s="15"/>
    </row>
    <row r="9" spans="1:14" s="7" customFormat="1" ht="13.5" customHeight="1" thickBot="1">
      <c r="A9" s="384"/>
      <c r="B9" s="384"/>
      <c r="C9" s="384"/>
      <c r="D9" s="384"/>
      <c r="E9" s="384"/>
      <c r="F9" s="384"/>
      <c r="G9" s="127" t="s">
        <v>58</v>
      </c>
      <c r="H9" s="387" t="s">
        <v>199</v>
      </c>
      <c r="I9" s="388"/>
      <c r="J9" s="42"/>
      <c r="K9" s="351"/>
      <c r="L9" s="361">
        <v>39845</v>
      </c>
      <c r="M9" s="15"/>
      <c r="N9" s="15"/>
    </row>
    <row r="10" spans="1:15" s="7" customFormat="1" ht="12" customHeight="1" thickBot="1">
      <c r="A10" s="385"/>
      <c r="B10" s="385"/>
      <c r="C10" s="385"/>
      <c r="D10" s="385"/>
      <c r="E10" s="385"/>
      <c r="F10" s="385"/>
      <c r="G10" s="181" t="s">
        <v>194</v>
      </c>
      <c r="H10" s="128"/>
      <c r="I10" s="202" t="s">
        <v>85</v>
      </c>
      <c r="J10" s="44"/>
      <c r="K10" s="350" t="s">
        <v>212</v>
      </c>
      <c r="L10" s="268" t="s">
        <v>186</v>
      </c>
      <c r="M10" s="192" t="s">
        <v>187</v>
      </c>
      <c r="N10" s="201" t="s">
        <v>188</v>
      </c>
      <c r="O10" s="200" t="s">
        <v>184</v>
      </c>
    </row>
    <row r="11" spans="1:14" ht="12.75" customHeight="1" thickBot="1" thickTop="1">
      <c r="A11" s="91"/>
      <c r="B11" s="91"/>
      <c r="C11" s="91"/>
      <c r="D11" s="91"/>
      <c r="E11" s="91"/>
      <c r="F11" s="91"/>
      <c r="G11" s="92"/>
      <c r="H11" s="44"/>
      <c r="I11" s="44"/>
      <c r="J11" s="44"/>
      <c r="L11" s="1"/>
      <c r="M11" s="1"/>
      <c r="N11" s="1"/>
    </row>
    <row r="12" spans="1:15" s="7" customFormat="1" ht="12.75" customHeight="1">
      <c r="A12" s="9">
        <v>292760201</v>
      </c>
      <c r="B12" s="9" t="s">
        <v>157</v>
      </c>
      <c r="C12" s="54">
        <f>'datos piezometría'!C8</f>
        <v>39897</v>
      </c>
      <c r="D12" s="10">
        <f>'datos piezometría'!G8</f>
        <v>20.61</v>
      </c>
      <c r="E12" s="70">
        <v>29</v>
      </c>
      <c r="F12" s="70">
        <f>'datos piezometría'!I8</f>
        <v>8.39</v>
      </c>
      <c r="G12" s="182">
        <f>N12</f>
        <v>0.46000000000000085</v>
      </c>
      <c r="H12" s="183">
        <f>O12</f>
        <v>0.7700000000000005</v>
      </c>
      <c r="I12" s="70" t="s">
        <v>198</v>
      </c>
      <c r="J12" s="25"/>
      <c r="K12" s="353">
        <v>7.62</v>
      </c>
      <c r="L12" s="214">
        <v>7.93</v>
      </c>
      <c r="M12" s="256">
        <f>F12</f>
        <v>8.39</v>
      </c>
      <c r="N12" s="193">
        <f>M12-L12</f>
        <v>0.46000000000000085</v>
      </c>
      <c r="O12" s="194">
        <f>M12-K12</f>
        <v>0.7700000000000005</v>
      </c>
    </row>
    <row r="13" spans="1:15" s="7" customFormat="1" ht="12.75" customHeight="1" thickBot="1">
      <c r="A13" s="9">
        <v>292770153</v>
      </c>
      <c r="B13" s="9" t="s">
        <v>110</v>
      </c>
      <c r="C13" s="54">
        <f>'datos piezometría'!C9</f>
        <v>39892</v>
      </c>
      <c r="D13" s="113">
        <f>'datos piezometría'!G9</f>
        <v>15.6</v>
      </c>
      <c r="E13" s="114">
        <v>26</v>
      </c>
      <c r="F13" s="114">
        <f>'datos piezometría'!I9</f>
        <v>10.4</v>
      </c>
      <c r="G13" s="182">
        <f>N13</f>
        <v>-0.16000000000000014</v>
      </c>
      <c r="H13" s="183">
        <f>O13</f>
        <v>0.5800000000000001</v>
      </c>
      <c r="I13" s="70" t="s">
        <v>198</v>
      </c>
      <c r="J13" s="25"/>
      <c r="K13" s="354">
        <v>9.82</v>
      </c>
      <c r="L13" s="212">
        <v>10.56</v>
      </c>
      <c r="M13" s="257">
        <f>F13</f>
        <v>10.4</v>
      </c>
      <c r="N13" s="195">
        <f>M13-L13</f>
        <v>-0.16000000000000014</v>
      </c>
      <c r="O13" s="196">
        <f>M13-K13</f>
        <v>0.5800000000000001</v>
      </c>
    </row>
    <row r="14" spans="1:14" ht="13.5" thickBot="1">
      <c r="A14" s="22"/>
      <c r="B14" s="19"/>
      <c r="C14" s="19"/>
      <c r="D14" s="19"/>
      <c r="E14" s="23"/>
      <c r="F14" s="21"/>
      <c r="G14" s="21"/>
      <c r="H14" s="75"/>
      <c r="I14" s="75"/>
      <c r="J14" s="25"/>
      <c r="L14" s="1"/>
      <c r="M14" s="1"/>
      <c r="N14" s="1"/>
    </row>
    <row r="15" spans="1:14" ht="14.25" thickBot="1" thickTop="1">
      <c r="A15" s="17" t="s">
        <v>60</v>
      </c>
      <c r="B15" s="18"/>
      <c r="C15" s="19"/>
      <c r="D15" s="20">
        <f>AVERAGE(D12:D13)</f>
        <v>18.105</v>
      </c>
      <c r="E15" s="20" t="s">
        <v>54</v>
      </c>
      <c r="F15" s="20">
        <f>AVERAGE(F12:F13)</f>
        <v>9.395</v>
      </c>
      <c r="G15" s="73">
        <f>AVERAGE(G12:G13)</f>
        <v>0.15000000000000036</v>
      </c>
      <c r="H15" s="73">
        <f>AVERAGE(H12:H13)</f>
        <v>0.6750000000000003</v>
      </c>
      <c r="I15" s="77"/>
      <c r="J15" s="25"/>
      <c r="K15" s="355"/>
      <c r="L15" s="130"/>
      <c r="M15" s="1"/>
      <c r="N15" s="1"/>
    </row>
    <row r="16" spans="1:14" ht="19.5" customHeight="1" thickTop="1">
      <c r="A16" s="37"/>
      <c r="B16" s="11"/>
      <c r="C16" s="11"/>
      <c r="D16" s="38"/>
      <c r="E16" s="38"/>
      <c r="F16" s="38"/>
      <c r="G16" s="38"/>
      <c r="H16" s="38"/>
      <c r="I16" s="12"/>
      <c r="J16" s="25"/>
      <c r="K16" s="355"/>
      <c r="L16" s="130"/>
      <c r="M16" s="1"/>
      <c r="N16" s="1"/>
    </row>
    <row r="17" spans="1:15" ht="22.5" customHeight="1">
      <c r="A17" s="24" t="s">
        <v>136</v>
      </c>
      <c r="B17" s="34"/>
      <c r="C17" s="34"/>
      <c r="D17" s="27"/>
      <c r="E17" s="35"/>
      <c r="F17" s="16"/>
      <c r="G17" s="16"/>
      <c r="L17" s="130"/>
      <c r="M17" s="1"/>
      <c r="N17" s="1"/>
      <c r="O17" s="1"/>
    </row>
    <row r="18" spans="1:15" s="6" customFormat="1" ht="20.25" customHeight="1">
      <c r="A18" s="392" t="str">
        <f>A6</f>
        <v>ACUÍFERO:    MAS 80.141 PLANA VALENCIA NORTE</v>
      </c>
      <c r="B18" s="393"/>
      <c r="C18" s="393"/>
      <c r="D18" s="393"/>
      <c r="E18" s="393"/>
      <c r="F18" s="393"/>
      <c r="G18" s="393"/>
      <c r="I18" s="109"/>
      <c r="J18" s="179"/>
      <c r="K18" s="349"/>
      <c r="L18" s="30"/>
      <c r="M18" s="30"/>
      <c r="N18" s="30"/>
      <c r="O18" s="30"/>
    </row>
    <row r="19" spans="1:11" s="6" customFormat="1" ht="25.5" customHeight="1" thickBot="1">
      <c r="A19" s="29" t="s">
        <v>55</v>
      </c>
      <c r="B19" s="93" t="str">
        <f>B7</f>
        <v>Marzo</v>
      </c>
      <c r="C19" s="125" t="s">
        <v>56</v>
      </c>
      <c r="D19" s="333">
        <f>D7</f>
        <v>2009</v>
      </c>
      <c r="E19" s="36"/>
      <c r="F19" s="36"/>
      <c r="G19" s="36"/>
      <c r="I19" s="65"/>
      <c r="J19" s="186"/>
      <c r="K19" s="349"/>
    </row>
    <row r="20" spans="1:11" s="7" customFormat="1" ht="15.75" customHeight="1" thickTop="1">
      <c r="A20" s="383" t="s">
        <v>50</v>
      </c>
      <c r="B20" s="383" t="s">
        <v>214</v>
      </c>
      <c r="C20" s="383" t="s">
        <v>46</v>
      </c>
      <c r="D20" s="383" t="s">
        <v>45</v>
      </c>
      <c r="E20" s="383" t="s">
        <v>43</v>
      </c>
      <c r="F20" s="383" t="s">
        <v>44</v>
      </c>
      <c r="G20" s="389" t="s">
        <v>57</v>
      </c>
      <c r="H20" s="390"/>
      <c r="I20" s="391"/>
      <c r="J20" s="42"/>
      <c r="K20" s="351"/>
    </row>
    <row r="21" spans="1:11" s="7" customFormat="1" ht="13.5" customHeight="1" thickBot="1">
      <c r="A21" s="384"/>
      <c r="B21" s="384"/>
      <c r="C21" s="384"/>
      <c r="D21" s="384"/>
      <c r="E21" s="384"/>
      <c r="F21" s="384"/>
      <c r="G21" s="127" t="s">
        <v>58</v>
      </c>
      <c r="H21" s="387" t="str">
        <f>H9</f>
        <v>con el año anterior (2008)</v>
      </c>
      <c r="I21" s="388"/>
      <c r="J21" s="42"/>
      <c r="K21" s="351"/>
    </row>
    <row r="22" spans="1:15" s="7" customFormat="1" ht="12" customHeight="1" thickBot="1">
      <c r="A22" s="385"/>
      <c r="B22" s="385"/>
      <c r="C22" s="385"/>
      <c r="D22" s="385"/>
      <c r="E22" s="385"/>
      <c r="F22" s="385"/>
      <c r="G22" s="123" t="str">
        <f>G10</f>
        <v>(febrero)</v>
      </c>
      <c r="H22" s="128"/>
      <c r="I22" s="202" t="s">
        <v>85</v>
      </c>
      <c r="J22" s="44"/>
      <c r="K22" s="350" t="s">
        <v>212</v>
      </c>
      <c r="L22" s="268" t="s">
        <v>186</v>
      </c>
      <c r="M22" s="192" t="s">
        <v>187</v>
      </c>
      <c r="N22" s="201" t="s">
        <v>188</v>
      </c>
      <c r="O22" s="200" t="s">
        <v>184</v>
      </c>
    </row>
    <row r="23" spans="1:15" s="41" customFormat="1" ht="12" customHeight="1" thickBot="1" thickTop="1">
      <c r="A23" s="45"/>
      <c r="B23" s="45"/>
      <c r="C23" s="45"/>
      <c r="D23" s="45"/>
      <c r="E23" s="45"/>
      <c r="F23" s="45"/>
      <c r="G23" s="46"/>
      <c r="H23" s="47"/>
      <c r="I23" s="44"/>
      <c r="J23" s="44"/>
      <c r="K23" s="352"/>
      <c r="L23" s="1"/>
      <c r="M23" s="1"/>
      <c r="N23" s="1"/>
      <c r="O23" s="2"/>
    </row>
    <row r="24" spans="1:15" s="7" customFormat="1" ht="12.75" customHeight="1" thickBot="1">
      <c r="A24" s="9">
        <v>292810055</v>
      </c>
      <c r="B24" s="9" t="s">
        <v>159</v>
      </c>
      <c r="C24" s="111">
        <f>'datos piezometría'!C11</f>
        <v>39896</v>
      </c>
      <c r="D24" s="10">
        <f>'datos piezometría'!G11</f>
        <v>33.74</v>
      </c>
      <c r="E24" s="70">
        <v>65</v>
      </c>
      <c r="F24" s="70">
        <f>'datos piezometría'!I11</f>
        <v>31.259999999999998</v>
      </c>
      <c r="G24" s="182">
        <f>N24</f>
        <v>-1.230000000000004</v>
      </c>
      <c r="H24" s="183">
        <f>O24</f>
        <v>-1.3700000000000045</v>
      </c>
      <c r="I24" s="70" t="s">
        <v>198</v>
      </c>
      <c r="J24" s="255"/>
      <c r="K24" s="354">
        <v>32.63</v>
      </c>
      <c r="L24" s="213">
        <v>32.49</v>
      </c>
      <c r="M24" s="258">
        <f>F24</f>
        <v>31.259999999999998</v>
      </c>
      <c r="N24" s="206">
        <f>M24-L24</f>
        <v>-1.230000000000004</v>
      </c>
      <c r="O24" s="205">
        <f>M24-K24</f>
        <v>-1.3700000000000045</v>
      </c>
    </row>
    <row r="25" spans="1:15" s="6" customFormat="1" ht="13.5" thickBot="1">
      <c r="A25" s="22"/>
      <c r="B25" s="19"/>
      <c r="C25" s="19"/>
      <c r="D25" s="19"/>
      <c r="E25" s="23"/>
      <c r="F25" s="21"/>
      <c r="G25" s="21"/>
      <c r="H25" s="75"/>
      <c r="I25" s="75"/>
      <c r="J25" s="25"/>
      <c r="K25" s="355"/>
      <c r="L25" s="1"/>
      <c r="M25" s="1"/>
      <c r="N25" s="1"/>
      <c r="O25" s="2"/>
    </row>
    <row r="26" spans="1:14" ht="14.25" thickBot="1" thickTop="1">
      <c r="A26" s="17" t="s">
        <v>60</v>
      </c>
      <c r="B26" s="18"/>
      <c r="C26" s="19"/>
      <c r="D26" s="20">
        <f>AVERAGE(D24:D24)</f>
        <v>33.74</v>
      </c>
      <c r="E26" s="20" t="s">
        <v>54</v>
      </c>
      <c r="F26" s="20">
        <f>AVERAGE(F24:F24)</f>
        <v>31.259999999999998</v>
      </c>
      <c r="G26" s="73">
        <f>AVERAGE(G23:G24)</f>
        <v>-1.230000000000004</v>
      </c>
      <c r="H26" s="73">
        <f>AVERAGE(H24:H24)</f>
        <v>-1.3700000000000045</v>
      </c>
      <c r="I26" s="76"/>
      <c r="J26" s="187"/>
      <c r="L26" s="1"/>
      <c r="M26" s="1"/>
      <c r="N26" s="1"/>
    </row>
    <row r="27" spans="1:14" ht="13.5" thickTop="1">
      <c r="A27" s="380"/>
      <c r="B27" s="380"/>
      <c r="C27" s="380"/>
      <c r="D27" s="380"/>
      <c r="E27" s="38"/>
      <c r="F27" s="38"/>
      <c r="G27" s="38"/>
      <c r="H27" s="38"/>
      <c r="I27" s="38"/>
      <c r="J27" s="187"/>
      <c r="L27" s="1"/>
      <c r="M27" s="1"/>
      <c r="N27" s="1"/>
    </row>
    <row r="28" spans="5:15" ht="34.5" customHeight="1">
      <c r="E28" s="386" t="s">
        <v>220</v>
      </c>
      <c r="F28" s="386"/>
      <c r="G28" s="386"/>
      <c r="H28" s="386"/>
      <c r="I28" s="386"/>
      <c r="L28" s="1"/>
      <c r="M28" s="1"/>
      <c r="N28" s="1"/>
      <c r="O28" s="1"/>
    </row>
    <row r="29" spans="6:15" ht="24.75" customHeight="1">
      <c r="F29" s="395" t="s">
        <v>221</v>
      </c>
      <c r="G29" s="395"/>
      <c r="H29" s="395"/>
      <c r="I29" s="395"/>
      <c r="L29" s="1"/>
      <c r="M29" s="1"/>
      <c r="N29" s="1"/>
      <c r="O29" s="1"/>
    </row>
    <row r="30" spans="5:15" ht="18.75" customHeight="1">
      <c r="E30" s="26"/>
      <c r="F30" s="394" t="s">
        <v>216</v>
      </c>
      <c r="G30" s="394"/>
      <c r="H30" s="394"/>
      <c r="I30" s="108"/>
      <c r="J30" s="176"/>
      <c r="L30" s="1"/>
      <c r="M30" s="1"/>
      <c r="N30" s="1"/>
      <c r="O30" s="1"/>
    </row>
    <row r="31" spans="5:15" ht="15.75" customHeight="1">
      <c r="E31" s="26"/>
      <c r="F31" s="26"/>
      <c r="G31" s="26"/>
      <c r="H31" s="26"/>
      <c r="I31" s="108"/>
      <c r="J31" s="176"/>
      <c r="L31" s="1"/>
      <c r="M31" s="1"/>
      <c r="N31" s="1"/>
      <c r="O31" s="1"/>
    </row>
    <row r="32" spans="1:15" ht="18" customHeight="1">
      <c r="A32" s="24" t="s">
        <v>139</v>
      </c>
      <c r="B32" s="34"/>
      <c r="C32" s="34"/>
      <c r="D32" s="27"/>
      <c r="E32" s="35"/>
      <c r="J32" s="51"/>
      <c r="L32" s="1"/>
      <c r="M32" s="1"/>
      <c r="N32" s="1"/>
      <c r="O32" s="1"/>
    </row>
    <row r="33" spans="1:15" s="6" customFormat="1" ht="17.25" customHeight="1">
      <c r="A33" s="392" t="str">
        <f>A6</f>
        <v>ACUÍFERO:    MAS 80.141 PLANA VALENCIA NORTE</v>
      </c>
      <c r="B33" s="393"/>
      <c r="C33" s="393"/>
      <c r="D33" s="393"/>
      <c r="E33" s="393"/>
      <c r="F33" s="393"/>
      <c r="G33" s="393"/>
      <c r="J33" s="49"/>
      <c r="K33" s="349"/>
      <c r="L33" s="30"/>
      <c r="M33" s="30"/>
      <c r="N33" s="30"/>
      <c r="O33" s="30"/>
    </row>
    <row r="34" spans="1:15" s="6" customFormat="1" ht="18" customHeight="1" thickBot="1">
      <c r="A34" s="29" t="s">
        <v>55</v>
      </c>
      <c r="B34" s="93" t="str">
        <f>B7</f>
        <v>Marzo</v>
      </c>
      <c r="C34" s="125" t="s">
        <v>56</v>
      </c>
      <c r="D34" s="333">
        <f>D7</f>
        <v>2009</v>
      </c>
      <c r="E34" s="36"/>
      <c r="F34" s="36"/>
      <c r="G34" s="36"/>
      <c r="I34" s="65"/>
      <c r="J34" s="186"/>
      <c r="K34" s="349"/>
      <c r="L34" s="30"/>
      <c r="M34" s="30"/>
      <c r="N34" s="30"/>
      <c r="O34" s="30"/>
    </row>
    <row r="35" spans="1:14" s="7" customFormat="1" ht="15.75" customHeight="1" thickTop="1">
      <c r="A35" s="383" t="s">
        <v>50</v>
      </c>
      <c r="B35" s="383" t="s">
        <v>214</v>
      </c>
      <c r="C35" s="383" t="s">
        <v>46</v>
      </c>
      <c r="D35" s="383" t="s">
        <v>45</v>
      </c>
      <c r="E35" s="383" t="s">
        <v>43</v>
      </c>
      <c r="F35" s="383" t="s">
        <v>44</v>
      </c>
      <c r="G35" s="389" t="s">
        <v>57</v>
      </c>
      <c r="H35" s="390"/>
      <c r="I35" s="391"/>
      <c r="J35" s="42"/>
      <c r="K35" s="351"/>
      <c r="L35" s="15"/>
      <c r="M35" s="15"/>
      <c r="N35" s="15"/>
    </row>
    <row r="36" spans="1:14" s="7" customFormat="1" ht="13.5" customHeight="1" thickBot="1">
      <c r="A36" s="384"/>
      <c r="B36" s="384"/>
      <c r="C36" s="384"/>
      <c r="D36" s="384"/>
      <c r="E36" s="384"/>
      <c r="F36" s="384"/>
      <c r="G36" s="127" t="s">
        <v>58</v>
      </c>
      <c r="H36" s="387" t="s">
        <v>199</v>
      </c>
      <c r="I36" s="388"/>
      <c r="J36" s="42"/>
      <c r="K36" s="351"/>
      <c r="L36" s="15"/>
      <c r="M36" s="15"/>
      <c r="N36" s="15"/>
    </row>
    <row r="37" spans="1:15" s="7" customFormat="1" ht="12" customHeight="1" thickBot="1">
      <c r="A37" s="385"/>
      <c r="B37" s="385"/>
      <c r="C37" s="385"/>
      <c r="D37" s="385"/>
      <c r="E37" s="385"/>
      <c r="F37" s="385"/>
      <c r="G37" s="181" t="s">
        <v>194</v>
      </c>
      <c r="H37" s="128"/>
      <c r="I37" s="202" t="s">
        <v>85</v>
      </c>
      <c r="J37" s="44"/>
      <c r="K37" s="350" t="s">
        <v>212</v>
      </c>
      <c r="L37" s="268" t="s">
        <v>186</v>
      </c>
      <c r="M37" s="192" t="s">
        <v>187</v>
      </c>
      <c r="N37" s="201" t="s">
        <v>188</v>
      </c>
      <c r="O37" s="200" t="s">
        <v>184</v>
      </c>
    </row>
    <row r="38" spans="1:14" ht="12.75" customHeight="1" thickBot="1" thickTop="1">
      <c r="A38" s="91"/>
      <c r="B38" s="91"/>
      <c r="C38" s="91"/>
      <c r="D38" s="91"/>
      <c r="E38" s="91"/>
      <c r="F38" s="91"/>
      <c r="G38" s="92"/>
      <c r="H38" s="44"/>
      <c r="I38" s="44"/>
      <c r="J38" s="44"/>
      <c r="L38" s="1"/>
      <c r="M38" s="1"/>
      <c r="N38" s="1"/>
    </row>
    <row r="39" spans="1:15" s="7" customFormat="1" ht="12.75" customHeight="1">
      <c r="A39" s="9">
        <v>282840070</v>
      </c>
      <c r="B39" s="9" t="s">
        <v>170</v>
      </c>
      <c r="C39" s="111">
        <f>'datos piezometría'!C13</f>
        <v>39892</v>
      </c>
      <c r="D39" s="10">
        <f>'datos piezometría'!G13</f>
        <v>43.09</v>
      </c>
      <c r="E39" s="70">
        <v>78</v>
      </c>
      <c r="F39" s="70">
        <f>'datos piezometría'!I13</f>
        <v>34.91</v>
      </c>
      <c r="G39" s="183">
        <f aca="true" t="shared" si="0" ref="G39:H42">N39</f>
        <v>1.2999999999999972</v>
      </c>
      <c r="H39" s="183">
        <f t="shared" si="0"/>
        <v>9.309999999999995</v>
      </c>
      <c r="I39" s="70" t="s">
        <v>198</v>
      </c>
      <c r="J39" s="25"/>
      <c r="K39" s="356">
        <v>25.6</v>
      </c>
      <c r="L39" s="210">
        <v>33.61</v>
      </c>
      <c r="M39" s="259">
        <f>F39</f>
        <v>34.91</v>
      </c>
      <c r="N39" s="193">
        <f>M39-L39</f>
        <v>1.2999999999999972</v>
      </c>
      <c r="O39" s="194">
        <f>M39-K39</f>
        <v>9.309999999999995</v>
      </c>
    </row>
    <row r="40" spans="1:15" s="7" customFormat="1" ht="12.75" customHeight="1">
      <c r="A40" s="9">
        <v>282840107</v>
      </c>
      <c r="B40" s="9" t="s">
        <v>171</v>
      </c>
      <c r="C40" s="111">
        <f>'datos piezometría'!C14</f>
        <v>39892</v>
      </c>
      <c r="D40" s="10">
        <f>'datos piezometría'!G14</f>
        <v>24.48</v>
      </c>
      <c r="E40" s="114">
        <v>73.58</v>
      </c>
      <c r="F40" s="114">
        <f>'datos piezometría'!I14</f>
        <v>49.099999999999994</v>
      </c>
      <c r="G40" s="183">
        <f t="shared" si="0"/>
        <v>1.4899999999999949</v>
      </c>
      <c r="H40" s="183">
        <f t="shared" si="0"/>
        <v>6.719999999999992</v>
      </c>
      <c r="I40" s="70" t="s">
        <v>198</v>
      </c>
      <c r="J40" s="25"/>
      <c r="K40" s="357">
        <v>42.38</v>
      </c>
      <c r="L40" s="211">
        <v>47.61</v>
      </c>
      <c r="M40" s="260">
        <f>F40</f>
        <v>49.099999999999994</v>
      </c>
      <c r="N40" s="209">
        <f>M40-L40</f>
        <v>1.4899999999999949</v>
      </c>
      <c r="O40" s="208">
        <f>M40-K40</f>
        <v>6.719999999999992</v>
      </c>
    </row>
    <row r="41" spans="1:15" s="7" customFormat="1" ht="12.75" customHeight="1">
      <c r="A41" s="9">
        <v>292810009</v>
      </c>
      <c r="B41" s="9" t="s">
        <v>172</v>
      </c>
      <c r="C41" s="111">
        <f>'datos piezometría'!C15</f>
        <v>39896</v>
      </c>
      <c r="D41" s="10">
        <f>'datos piezometría'!G15</f>
        <v>33.81</v>
      </c>
      <c r="E41" s="114">
        <v>65.76</v>
      </c>
      <c r="F41" s="114">
        <f>'datos piezometría'!I15</f>
        <v>31.950000000000003</v>
      </c>
      <c r="G41" s="183">
        <f t="shared" si="0"/>
        <v>1.0000000000000036</v>
      </c>
      <c r="H41" s="183">
        <f t="shared" si="0"/>
        <v>3.5000000000000036</v>
      </c>
      <c r="I41" s="70" t="s">
        <v>198</v>
      </c>
      <c r="J41" s="25"/>
      <c r="K41" s="357">
        <v>28.45</v>
      </c>
      <c r="L41" s="211">
        <v>30.95</v>
      </c>
      <c r="M41" s="260">
        <f>F41</f>
        <v>31.950000000000003</v>
      </c>
      <c r="N41" s="209">
        <f>M41-L41</f>
        <v>1.0000000000000036</v>
      </c>
      <c r="O41" s="208">
        <f>M41-K41</f>
        <v>3.5000000000000036</v>
      </c>
    </row>
    <row r="42" spans="1:15" s="7" customFormat="1" ht="12.75" customHeight="1" thickBot="1">
      <c r="A42" s="9">
        <v>292810091</v>
      </c>
      <c r="B42" s="9" t="s">
        <v>173</v>
      </c>
      <c r="C42" s="111">
        <f>'datos piezometría'!C16</f>
        <v>39896</v>
      </c>
      <c r="D42" s="10">
        <f>'datos piezometría'!G16</f>
        <v>23.61</v>
      </c>
      <c r="E42" s="114">
        <v>70.11</v>
      </c>
      <c r="F42" s="114">
        <f>'datos piezometría'!I16</f>
        <v>46.5</v>
      </c>
      <c r="G42" s="183">
        <f t="shared" si="0"/>
        <v>2.3599999999999994</v>
      </c>
      <c r="H42" s="183">
        <f t="shared" si="0"/>
        <v>3.9399999999999977</v>
      </c>
      <c r="I42" s="70" t="s">
        <v>198</v>
      </c>
      <c r="J42" s="25"/>
      <c r="K42" s="358">
        <v>42.56</v>
      </c>
      <c r="L42" s="212">
        <v>44.14</v>
      </c>
      <c r="M42" s="261">
        <f>F42</f>
        <v>46.5</v>
      </c>
      <c r="N42" s="195">
        <f>M42-L42</f>
        <v>2.3599999999999994</v>
      </c>
      <c r="O42" s="196">
        <f>M42-K42</f>
        <v>3.9399999999999977</v>
      </c>
    </row>
    <row r="43" spans="1:14" ht="10.5" customHeight="1" thickBot="1">
      <c r="A43" s="22"/>
      <c r="B43" s="19"/>
      <c r="C43" s="19"/>
      <c r="D43" s="19"/>
      <c r="E43" s="23"/>
      <c r="F43" s="21"/>
      <c r="G43" s="21"/>
      <c r="H43" s="75"/>
      <c r="I43" s="75"/>
      <c r="J43" s="25"/>
      <c r="L43" s="1"/>
      <c r="M43" s="1"/>
      <c r="N43" s="1"/>
    </row>
    <row r="44" spans="1:14" ht="14.25" thickBot="1" thickTop="1">
      <c r="A44" s="17" t="s">
        <v>60</v>
      </c>
      <c r="B44" s="18"/>
      <c r="C44" s="19"/>
      <c r="D44" s="20">
        <f>AVERAGE(D39:D42)</f>
        <v>31.247500000000002</v>
      </c>
      <c r="E44" s="20" t="s">
        <v>54</v>
      </c>
      <c r="F44" s="20">
        <f>AVERAGE(F39:F42)</f>
        <v>40.614999999999995</v>
      </c>
      <c r="G44" s="73">
        <f>AVERAGE(G39:G42)</f>
        <v>1.5374999999999988</v>
      </c>
      <c r="H44" s="73">
        <f>AVERAGE(H39:H42)</f>
        <v>5.867499999999997</v>
      </c>
      <c r="I44" s="77"/>
      <c r="J44" s="25"/>
      <c r="L44" s="1"/>
      <c r="M44" s="1"/>
      <c r="N44" s="1"/>
    </row>
    <row r="45" spans="10:11" ht="16.5" customHeight="1" thickTop="1">
      <c r="J45" s="177"/>
      <c r="K45" s="359"/>
    </row>
    <row r="46" spans="1:15" ht="19.5" customHeight="1">
      <c r="A46" s="24" t="s">
        <v>137</v>
      </c>
      <c r="B46" s="34"/>
      <c r="C46" s="34"/>
      <c r="D46" s="27"/>
      <c r="E46" s="35"/>
      <c r="F46" s="16"/>
      <c r="G46" s="16"/>
      <c r="L46" s="1"/>
      <c r="M46" s="1"/>
      <c r="N46" s="1"/>
      <c r="O46" s="1"/>
    </row>
    <row r="47" spans="1:15" s="6" customFormat="1" ht="17.25" customHeight="1">
      <c r="A47" s="392" t="str">
        <f>A6</f>
        <v>ACUÍFERO:    MAS 80.141 PLANA VALENCIA NORTE</v>
      </c>
      <c r="B47" s="392"/>
      <c r="C47" s="392"/>
      <c r="D47" s="392"/>
      <c r="E47" s="392"/>
      <c r="F47" s="392"/>
      <c r="G47" s="392"/>
      <c r="I47" s="109"/>
      <c r="J47" s="179"/>
      <c r="K47" s="349"/>
      <c r="L47" s="30"/>
      <c r="M47" s="30"/>
      <c r="N47" s="30"/>
      <c r="O47" s="30"/>
    </row>
    <row r="48" spans="1:15" s="6" customFormat="1" ht="22.5" customHeight="1" thickBot="1">
      <c r="A48" s="29" t="s">
        <v>55</v>
      </c>
      <c r="B48" s="93" t="str">
        <f>B7</f>
        <v>Marzo</v>
      </c>
      <c r="C48" s="125" t="s">
        <v>56</v>
      </c>
      <c r="D48" s="333">
        <f>D7</f>
        <v>2009</v>
      </c>
      <c r="E48" s="36"/>
      <c r="F48" s="36"/>
      <c r="G48" s="36"/>
      <c r="I48" s="65"/>
      <c r="J48" s="186"/>
      <c r="K48" s="349"/>
      <c r="L48" s="30"/>
      <c r="M48" s="30"/>
      <c r="N48" s="30"/>
      <c r="O48" s="30"/>
    </row>
    <row r="49" spans="1:14" s="7" customFormat="1" ht="15.75" customHeight="1" thickTop="1">
      <c r="A49" s="383" t="s">
        <v>50</v>
      </c>
      <c r="B49" s="383" t="s">
        <v>214</v>
      </c>
      <c r="C49" s="383" t="s">
        <v>46</v>
      </c>
      <c r="D49" s="383" t="s">
        <v>45</v>
      </c>
      <c r="E49" s="383" t="s">
        <v>43</v>
      </c>
      <c r="F49" s="383" t="s">
        <v>44</v>
      </c>
      <c r="G49" s="389" t="s">
        <v>57</v>
      </c>
      <c r="H49" s="390"/>
      <c r="I49" s="391"/>
      <c r="J49" s="42"/>
      <c r="K49" s="351"/>
      <c r="L49" s="15"/>
      <c r="M49" s="15"/>
      <c r="N49" s="15"/>
    </row>
    <row r="50" spans="1:14" s="7" customFormat="1" ht="13.5" customHeight="1" thickBot="1">
      <c r="A50" s="384"/>
      <c r="B50" s="384"/>
      <c r="C50" s="384"/>
      <c r="D50" s="384"/>
      <c r="E50" s="384"/>
      <c r="F50" s="384"/>
      <c r="G50" s="127" t="s">
        <v>58</v>
      </c>
      <c r="H50" s="387" t="str">
        <f>H9</f>
        <v>con el año anterior (2008)</v>
      </c>
      <c r="I50" s="388"/>
      <c r="J50" s="42"/>
      <c r="K50" s="351"/>
      <c r="L50" s="15"/>
      <c r="M50" s="15"/>
      <c r="N50" s="15"/>
    </row>
    <row r="51" spans="1:15" s="7" customFormat="1" ht="12" customHeight="1" thickBot="1">
      <c r="A51" s="385"/>
      <c r="B51" s="385"/>
      <c r="C51" s="385"/>
      <c r="D51" s="385"/>
      <c r="E51" s="385"/>
      <c r="F51" s="385"/>
      <c r="G51" s="123" t="str">
        <f>G10</f>
        <v>(febrero)</v>
      </c>
      <c r="H51" s="128"/>
      <c r="I51" s="202" t="s">
        <v>85</v>
      </c>
      <c r="J51" s="44"/>
      <c r="K51" s="350" t="s">
        <v>212</v>
      </c>
      <c r="L51" s="268" t="s">
        <v>186</v>
      </c>
      <c r="M51" s="192" t="s">
        <v>187</v>
      </c>
      <c r="N51" s="201" t="s">
        <v>188</v>
      </c>
      <c r="O51" s="200" t="s">
        <v>184</v>
      </c>
    </row>
    <row r="52" spans="1:15" ht="14.25" thickBot="1" thickTop="1">
      <c r="A52" s="42"/>
      <c r="B52" s="42"/>
      <c r="C52" s="42"/>
      <c r="D52" s="42"/>
      <c r="E52" s="42"/>
      <c r="F52" s="42"/>
      <c r="G52" s="42"/>
      <c r="H52" s="43"/>
      <c r="I52" s="44"/>
      <c r="J52" s="44"/>
      <c r="L52" s="1"/>
      <c r="M52" s="1"/>
      <c r="N52" s="1"/>
      <c r="O52" s="1"/>
    </row>
    <row r="53" spans="1:15" ht="12.75">
      <c r="A53" s="9">
        <v>292860037</v>
      </c>
      <c r="B53" s="9" t="s">
        <v>67</v>
      </c>
      <c r="C53" s="111">
        <f>'datos piezometría'!C18</f>
        <v>39899</v>
      </c>
      <c r="D53" s="10">
        <f>'datos piezometría'!G18</f>
        <v>6.37</v>
      </c>
      <c r="E53" s="70">
        <v>11.85</v>
      </c>
      <c r="F53" s="70">
        <f>'datos piezometría'!I18</f>
        <v>5.4799999999999995</v>
      </c>
      <c r="G53" s="182">
        <f aca="true" t="shared" si="1" ref="G53:H55">N53</f>
        <v>-0.1900000000000004</v>
      </c>
      <c r="H53" s="183">
        <f t="shared" si="1"/>
        <v>0.33999999999999986</v>
      </c>
      <c r="I53" s="70" t="s">
        <v>198</v>
      </c>
      <c r="J53" s="25"/>
      <c r="K53" s="356">
        <v>5.14</v>
      </c>
      <c r="L53" s="210">
        <v>5.67</v>
      </c>
      <c r="M53" s="262">
        <f>F53</f>
        <v>5.4799999999999995</v>
      </c>
      <c r="N53" s="193">
        <f>M53-L53</f>
        <v>-0.1900000000000004</v>
      </c>
      <c r="O53" s="194">
        <f>M53-K53</f>
        <v>0.33999999999999986</v>
      </c>
    </row>
    <row r="54" spans="1:15" ht="12.75">
      <c r="A54" s="9">
        <v>292860057</v>
      </c>
      <c r="B54" s="9" t="s">
        <v>95</v>
      </c>
      <c r="C54" s="111">
        <f>'datos piezometría'!C19</f>
        <v>39899</v>
      </c>
      <c r="D54" s="10">
        <f>'datos piezometría'!G19</f>
        <v>5.61</v>
      </c>
      <c r="E54" s="114">
        <v>16.3</v>
      </c>
      <c r="F54" s="114">
        <f>'datos piezometría'!I19</f>
        <v>10.690000000000001</v>
      </c>
      <c r="G54" s="182">
        <f t="shared" si="1"/>
        <v>-0.47999999999999865</v>
      </c>
      <c r="H54" s="183">
        <f t="shared" si="1"/>
        <v>0.7800000000000011</v>
      </c>
      <c r="I54" s="70" t="s">
        <v>198</v>
      </c>
      <c r="J54" s="25"/>
      <c r="K54" s="357">
        <v>9.91</v>
      </c>
      <c r="L54" s="211">
        <v>11.17</v>
      </c>
      <c r="M54" s="263">
        <f>F54</f>
        <v>10.690000000000001</v>
      </c>
      <c r="N54" s="209">
        <f>M54-L54</f>
        <v>-0.47999999999999865</v>
      </c>
      <c r="O54" s="208">
        <f>M54-K54</f>
        <v>0.7800000000000011</v>
      </c>
    </row>
    <row r="55" spans="1:15" ht="13.5" thickBot="1">
      <c r="A55" s="9">
        <v>292860094</v>
      </c>
      <c r="B55" s="9" t="s">
        <v>109</v>
      </c>
      <c r="C55" s="111">
        <f>'datos piezometría'!C20</f>
        <v>39886</v>
      </c>
      <c r="D55" s="10">
        <f>'datos piezometría'!G20</f>
        <v>9.53</v>
      </c>
      <c r="E55" s="114">
        <v>19.68</v>
      </c>
      <c r="F55" s="114">
        <f>'datos piezometría'!I20</f>
        <v>10.15</v>
      </c>
      <c r="G55" s="182">
        <f t="shared" si="1"/>
        <v>-0.3100000000000005</v>
      </c>
      <c r="H55" s="183">
        <f t="shared" si="1"/>
        <v>0.9900000000000002</v>
      </c>
      <c r="I55" s="70" t="s">
        <v>198</v>
      </c>
      <c r="J55" s="25"/>
      <c r="K55" s="358">
        <v>9.16</v>
      </c>
      <c r="L55" s="212">
        <v>10.46</v>
      </c>
      <c r="M55" s="264">
        <f>F55</f>
        <v>10.15</v>
      </c>
      <c r="N55" s="195">
        <f>M55-L55</f>
        <v>-0.3100000000000005</v>
      </c>
      <c r="O55" s="196">
        <f>M55-K55</f>
        <v>0.9900000000000002</v>
      </c>
    </row>
    <row r="56" spans="1:14" ht="9" customHeight="1" thickBot="1">
      <c r="A56" s="22"/>
      <c r="B56" s="19"/>
      <c r="C56" s="19"/>
      <c r="D56" s="19"/>
      <c r="E56" s="23"/>
      <c r="F56" s="21"/>
      <c r="G56" s="40"/>
      <c r="H56" s="40"/>
      <c r="I56" s="19"/>
      <c r="J56" s="13"/>
      <c r="L56" s="1"/>
      <c r="M56" s="1"/>
      <c r="N56" s="1"/>
    </row>
    <row r="57" spans="1:14" ht="16.5" customHeight="1" thickBot="1" thickTop="1">
      <c r="A57" s="17" t="s">
        <v>60</v>
      </c>
      <c r="B57" s="18"/>
      <c r="C57" s="19"/>
      <c r="D57" s="20">
        <f>AVERAGE(D53:D55)</f>
        <v>7.169999999999999</v>
      </c>
      <c r="E57" s="21"/>
      <c r="F57" s="20">
        <f>AVERAGE(F53:F55)</f>
        <v>8.773333333333333</v>
      </c>
      <c r="G57" s="73">
        <f>AVERAGE(G54:G55)</f>
        <v>-0.3949999999999996</v>
      </c>
      <c r="H57" s="71">
        <f>AVERAGE(H53:H55)</f>
        <v>0.7033333333333337</v>
      </c>
      <c r="I57" s="79"/>
      <c r="J57" s="203"/>
      <c r="L57" s="1"/>
      <c r="M57" s="1"/>
      <c r="N57" s="1"/>
    </row>
    <row r="58" spans="1:14" ht="13.5" thickTop="1">
      <c r="A58" s="380"/>
      <c r="B58" s="380"/>
      <c r="C58" s="380"/>
      <c r="D58" s="380"/>
      <c r="E58" s="12"/>
      <c r="F58" s="38"/>
      <c r="G58" s="38"/>
      <c r="H58" s="38"/>
      <c r="I58" s="11"/>
      <c r="J58" s="13"/>
      <c r="L58" s="1"/>
      <c r="M58" s="1"/>
      <c r="N58" s="1"/>
    </row>
    <row r="59" spans="5:15" ht="30" customHeight="1">
      <c r="E59" s="386" t="s">
        <v>220</v>
      </c>
      <c r="F59" s="386"/>
      <c r="G59" s="386"/>
      <c r="H59" s="386"/>
      <c r="I59" s="386"/>
      <c r="L59" s="1"/>
      <c r="M59" s="1"/>
      <c r="N59" s="1"/>
      <c r="O59" s="1"/>
    </row>
    <row r="60" spans="6:15" ht="24.75" customHeight="1">
      <c r="F60" s="395" t="s">
        <v>221</v>
      </c>
      <c r="G60" s="395"/>
      <c r="H60" s="395"/>
      <c r="I60" s="395"/>
      <c r="L60" s="1"/>
      <c r="M60" s="1"/>
      <c r="N60" s="1"/>
      <c r="O60" s="1"/>
    </row>
    <row r="61" spans="5:15" ht="19.5" customHeight="1">
      <c r="E61" s="26"/>
      <c r="F61" s="394" t="s">
        <v>216</v>
      </c>
      <c r="G61" s="394"/>
      <c r="H61" s="394"/>
      <c r="I61" s="108"/>
      <c r="J61" s="176"/>
      <c r="L61" s="1"/>
      <c r="M61" s="1"/>
      <c r="N61" s="1"/>
      <c r="O61" s="1"/>
    </row>
    <row r="62" spans="5:15" ht="16.5" customHeight="1">
      <c r="E62" s="26"/>
      <c r="F62" s="26"/>
      <c r="G62" s="26"/>
      <c r="H62" s="26"/>
      <c r="I62" s="108"/>
      <c r="J62" s="176"/>
      <c r="L62" s="1"/>
      <c r="M62" s="1"/>
      <c r="N62" s="1"/>
      <c r="O62" s="1"/>
    </row>
    <row r="63" spans="1:15" s="6" customFormat="1" ht="15" customHeight="1">
      <c r="A63" s="392" t="str">
        <f>A6</f>
        <v>ACUÍFERO:    MAS 80.141 PLANA VALENCIA NORTE</v>
      </c>
      <c r="B63" s="393"/>
      <c r="C63" s="393"/>
      <c r="D63" s="393"/>
      <c r="E63" s="393"/>
      <c r="F63" s="393"/>
      <c r="G63" s="393"/>
      <c r="I63" s="109"/>
      <c r="J63" s="179"/>
      <c r="K63" s="349"/>
      <c r="L63" s="30"/>
      <c r="M63" s="30"/>
      <c r="N63" s="30"/>
      <c r="O63" s="30"/>
    </row>
    <row r="64" spans="1:11" s="6" customFormat="1" ht="24" customHeight="1" thickBot="1">
      <c r="A64" s="29" t="s">
        <v>55</v>
      </c>
      <c r="B64" s="93" t="str">
        <f>B7</f>
        <v>Marzo</v>
      </c>
      <c r="C64" s="125" t="s">
        <v>56</v>
      </c>
      <c r="D64" s="333">
        <f>D7</f>
        <v>2009</v>
      </c>
      <c r="E64" s="36"/>
      <c r="F64" s="36"/>
      <c r="G64" s="36"/>
      <c r="I64" s="65"/>
      <c r="J64" s="186"/>
      <c r="K64" s="349"/>
    </row>
    <row r="65" spans="1:11" s="7" customFormat="1" ht="14.25" customHeight="1" thickTop="1">
      <c r="A65" s="383" t="s">
        <v>50</v>
      </c>
      <c r="B65" s="383" t="s">
        <v>214</v>
      </c>
      <c r="C65" s="383" t="s">
        <v>46</v>
      </c>
      <c r="D65" s="383" t="s">
        <v>45</v>
      </c>
      <c r="E65" s="383" t="s">
        <v>43</v>
      </c>
      <c r="F65" s="383" t="s">
        <v>44</v>
      </c>
      <c r="G65" s="389" t="s">
        <v>57</v>
      </c>
      <c r="H65" s="390"/>
      <c r="I65" s="391"/>
      <c r="J65" s="42"/>
      <c r="K65" s="351"/>
    </row>
    <row r="66" spans="1:11" s="7" customFormat="1" ht="12" customHeight="1" thickBot="1">
      <c r="A66" s="384"/>
      <c r="B66" s="384"/>
      <c r="C66" s="384"/>
      <c r="D66" s="384"/>
      <c r="E66" s="384"/>
      <c r="F66" s="384"/>
      <c r="G66" s="127" t="s">
        <v>58</v>
      </c>
      <c r="H66" s="387" t="s">
        <v>199</v>
      </c>
      <c r="I66" s="388"/>
      <c r="J66" s="42"/>
      <c r="K66" s="351"/>
    </row>
    <row r="67" spans="1:15" s="7" customFormat="1" ht="12" customHeight="1" thickBot="1">
      <c r="A67" s="385"/>
      <c r="B67" s="385"/>
      <c r="C67" s="385"/>
      <c r="D67" s="385"/>
      <c r="E67" s="385"/>
      <c r="F67" s="385"/>
      <c r="G67" s="123" t="str">
        <f>G10</f>
        <v>(febrero)</v>
      </c>
      <c r="H67" s="128"/>
      <c r="I67" s="202" t="s">
        <v>85</v>
      </c>
      <c r="J67" s="44"/>
      <c r="K67" s="350" t="s">
        <v>212</v>
      </c>
      <c r="L67" s="268" t="s">
        <v>186</v>
      </c>
      <c r="M67" s="192" t="s">
        <v>187</v>
      </c>
      <c r="N67" s="201" t="s">
        <v>188</v>
      </c>
      <c r="O67" s="200" t="s">
        <v>184</v>
      </c>
    </row>
    <row r="68" spans="1:14" ht="12.75" customHeight="1" thickBot="1" thickTop="1">
      <c r="A68" s="42"/>
      <c r="B68" s="42"/>
      <c r="C68" s="42"/>
      <c r="D68" s="42"/>
      <c r="E68" s="42"/>
      <c r="F68" s="42"/>
      <c r="G68" s="43"/>
      <c r="H68" s="44"/>
      <c r="I68" s="44"/>
      <c r="J68" s="44"/>
      <c r="L68" s="1"/>
      <c r="M68" s="1"/>
      <c r="N68" s="1"/>
    </row>
    <row r="69" spans="1:15" ht="12.75">
      <c r="A69" s="9">
        <v>282840009</v>
      </c>
      <c r="B69" s="9" t="s">
        <v>111</v>
      </c>
      <c r="C69" s="111">
        <f>'datos piezometría'!C30</f>
        <v>39889</v>
      </c>
      <c r="D69" s="10">
        <f>'datos piezometría'!G30</f>
        <v>76.7</v>
      </c>
      <c r="E69" s="70">
        <v>110</v>
      </c>
      <c r="F69" s="70">
        <f>'datos piezometría'!I30</f>
        <v>33.3</v>
      </c>
      <c r="G69" s="182">
        <f aca="true" t="shared" si="2" ref="G69:H71">N69</f>
        <v>1.3999999999999986</v>
      </c>
      <c r="H69" s="184">
        <f t="shared" si="2"/>
        <v>8.099999999999998</v>
      </c>
      <c r="I69" s="70" t="s">
        <v>198</v>
      </c>
      <c r="J69" s="25"/>
      <c r="K69" s="356">
        <v>25.2</v>
      </c>
      <c r="L69" s="210">
        <v>31.9</v>
      </c>
      <c r="M69" s="278">
        <f aca="true" t="shared" si="3" ref="M69:M89">F69</f>
        <v>33.3</v>
      </c>
      <c r="N69" s="193">
        <f aca="true" t="shared" si="4" ref="N69:N89">M69-L69</f>
        <v>1.3999999999999986</v>
      </c>
      <c r="O69" s="194">
        <f aca="true" t="shared" si="5" ref="O69:O89">M69-K69</f>
        <v>8.099999999999998</v>
      </c>
    </row>
    <row r="70" spans="1:15" ht="12.75">
      <c r="A70" s="9">
        <v>292730086</v>
      </c>
      <c r="B70" s="9" t="s">
        <v>112</v>
      </c>
      <c r="C70" s="111">
        <f>'datos piezometría'!C31</f>
        <v>39892</v>
      </c>
      <c r="D70" s="10">
        <f>'datos piezometría'!G31</f>
        <v>2.61</v>
      </c>
      <c r="E70" s="114">
        <v>6.65</v>
      </c>
      <c r="F70" s="114">
        <f>'datos piezometría'!I31</f>
        <v>4.040000000000001</v>
      </c>
      <c r="G70" s="182">
        <f t="shared" si="2"/>
        <v>-0.05999999999999872</v>
      </c>
      <c r="H70" s="184">
        <f t="shared" si="2"/>
        <v>0.040000000000000924</v>
      </c>
      <c r="I70" s="70" t="s">
        <v>198</v>
      </c>
      <c r="J70" s="25"/>
      <c r="K70" s="357">
        <v>4</v>
      </c>
      <c r="L70" s="211">
        <v>4.1</v>
      </c>
      <c r="M70" s="326">
        <f t="shared" si="3"/>
        <v>4.040000000000001</v>
      </c>
      <c r="N70" s="209">
        <f t="shared" si="4"/>
        <v>-0.05999999999999872</v>
      </c>
      <c r="O70" s="208">
        <f t="shared" si="5"/>
        <v>0.040000000000000924</v>
      </c>
    </row>
    <row r="71" spans="1:15" ht="12.75">
      <c r="A71" s="9">
        <v>292760136</v>
      </c>
      <c r="B71" s="9" t="s">
        <v>96</v>
      </c>
      <c r="C71" s="111">
        <f>'datos piezometría'!C32</f>
        <v>39897</v>
      </c>
      <c r="D71" s="10">
        <f>'datos piezometría'!G32</f>
        <v>7.52</v>
      </c>
      <c r="E71" s="114">
        <v>9</v>
      </c>
      <c r="F71" s="114">
        <f>'datos piezometría'!I32</f>
        <v>1.4800000000000004</v>
      </c>
      <c r="G71" s="182">
        <f t="shared" si="2"/>
        <v>-0.39999999999999947</v>
      </c>
      <c r="H71" s="184">
        <f t="shared" si="2"/>
        <v>2.6400000000000006</v>
      </c>
      <c r="I71" s="70" t="s">
        <v>198</v>
      </c>
      <c r="J71" s="25"/>
      <c r="K71" s="357">
        <v>-1.16</v>
      </c>
      <c r="L71" s="211">
        <v>1.88</v>
      </c>
      <c r="M71" s="326">
        <f t="shared" si="3"/>
        <v>1.4800000000000004</v>
      </c>
      <c r="N71" s="209">
        <f t="shared" si="4"/>
        <v>-0.39999999999999947</v>
      </c>
      <c r="O71" s="208">
        <f t="shared" si="5"/>
        <v>2.6400000000000006</v>
      </c>
    </row>
    <row r="72" spans="1:15" ht="12.75">
      <c r="A72" s="9">
        <v>292760193</v>
      </c>
      <c r="B72" s="9" t="s">
        <v>97</v>
      </c>
      <c r="C72" s="111">
        <f>'datos piezometría'!C33</f>
        <v>39897</v>
      </c>
      <c r="D72" s="10">
        <f>'datos piezometría'!G33</f>
        <v>10.44</v>
      </c>
      <c r="E72" s="114">
        <v>18</v>
      </c>
      <c r="F72" s="114">
        <f>'datos piezometría'!I33</f>
        <v>7.5600000000000005</v>
      </c>
      <c r="G72" s="182">
        <f aca="true" t="shared" si="6" ref="G72:G85">N72</f>
        <v>-0.22999999999999954</v>
      </c>
      <c r="H72" s="184">
        <f aca="true" t="shared" si="7" ref="H72:H85">O72</f>
        <v>-0.27999999999999936</v>
      </c>
      <c r="I72" s="70" t="s">
        <v>198</v>
      </c>
      <c r="J72" s="25"/>
      <c r="K72" s="357">
        <v>7.84</v>
      </c>
      <c r="L72" s="211">
        <v>7.79</v>
      </c>
      <c r="M72" s="326">
        <f t="shared" si="3"/>
        <v>7.5600000000000005</v>
      </c>
      <c r="N72" s="209">
        <f t="shared" si="4"/>
        <v>-0.22999999999999954</v>
      </c>
      <c r="O72" s="208">
        <f t="shared" si="5"/>
        <v>-0.27999999999999936</v>
      </c>
    </row>
    <row r="73" spans="1:15" ht="12.75">
      <c r="A73" s="9">
        <v>292770014</v>
      </c>
      <c r="B73" s="9" t="s">
        <v>156</v>
      </c>
      <c r="C73" s="111">
        <f>'datos piezometría'!C34</f>
        <v>39897</v>
      </c>
      <c r="D73" s="10">
        <f>'datos piezometría'!G34</f>
        <v>2.24</v>
      </c>
      <c r="E73" s="114">
        <v>4</v>
      </c>
      <c r="F73" s="114">
        <f>'datos piezometría'!I34</f>
        <v>1.7599999999999998</v>
      </c>
      <c r="G73" s="182">
        <f t="shared" si="6"/>
        <v>-0.050000000000000266</v>
      </c>
      <c r="H73" s="184">
        <f t="shared" si="7"/>
        <v>0.2699999999999998</v>
      </c>
      <c r="I73" s="70" t="s">
        <v>198</v>
      </c>
      <c r="J73" s="25"/>
      <c r="K73" s="357">
        <v>1.49</v>
      </c>
      <c r="L73" s="211">
        <v>1.81</v>
      </c>
      <c r="M73" s="326">
        <f t="shared" si="3"/>
        <v>1.7599999999999998</v>
      </c>
      <c r="N73" s="209">
        <f t="shared" si="4"/>
        <v>-0.050000000000000266</v>
      </c>
      <c r="O73" s="208">
        <f t="shared" si="5"/>
        <v>0.2699999999999998</v>
      </c>
    </row>
    <row r="74" spans="1:15" ht="12.75">
      <c r="A74" s="9">
        <v>292770114</v>
      </c>
      <c r="B74" s="9" t="s">
        <v>98</v>
      </c>
      <c r="C74" s="111">
        <f>'datos piezometría'!C35</f>
        <v>39897</v>
      </c>
      <c r="D74" s="10" t="str">
        <f>'datos piezometría'!G35</f>
        <v>sg</v>
      </c>
      <c r="E74" s="114">
        <v>3</v>
      </c>
      <c r="F74" s="114" t="str">
        <f>'datos piezometría'!I35</f>
        <v>sg</v>
      </c>
      <c r="G74" s="182" t="s">
        <v>192</v>
      </c>
      <c r="H74" s="184" t="s">
        <v>192</v>
      </c>
      <c r="I74" s="70" t="s">
        <v>198</v>
      </c>
      <c r="J74" s="25"/>
      <c r="K74" s="357">
        <v>2.3</v>
      </c>
      <c r="L74" s="211" t="s">
        <v>192</v>
      </c>
      <c r="M74" s="321" t="str">
        <f t="shared" si="3"/>
        <v>sg</v>
      </c>
      <c r="N74" s="209" t="e">
        <f t="shared" si="4"/>
        <v>#VALUE!</v>
      </c>
      <c r="O74" s="208" t="e">
        <f t="shared" si="5"/>
        <v>#VALUE!</v>
      </c>
    </row>
    <row r="75" spans="1:15" ht="12.75">
      <c r="A75" s="9">
        <v>292770139</v>
      </c>
      <c r="B75" s="9" t="s">
        <v>99</v>
      </c>
      <c r="C75" s="111">
        <f>'datos piezometría'!C36</f>
        <v>39897</v>
      </c>
      <c r="D75" s="10">
        <f>'datos piezometría'!G36</f>
        <v>2.51</v>
      </c>
      <c r="E75" s="114">
        <v>6</v>
      </c>
      <c r="F75" s="114">
        <f>'datos piezometría'!I36</f>
        <v>3.49</v>
      </c>
      <c r="G75" s="182">
        <f t="shared" si="6"/>
        <v>-0.08999999999999986</v>
      </c>
      <c r="H75" s="184">
        <f t="shared" si="7"/>
        <v>0.6200000000000001</v>
      </c>
      <c r="I75" s="70" t="s">
        <v>198</v>
      </c>
      <c r="J75" s="25"/>
      <c r="K75" s="357">
        <v>2.87</v>
      </c>
      <c r="L75" s="211">
        <v>3.58</v>
      </c>
      <c r="M75" s="326">
        <f t="shared" si="3"/>
        <v>3.49</v>
      </c>
      <c r="N75" s="209">
        <f t="shared" si="4"/>
        <v>-0.08999999999999986</v>
      </c>
      <c r="O75" s="208">
        <f t="shared" si="5"/>
        <v>0.6200000000000001</v>
      </c>
    </row>
    <row r="76" spans="1:15" ht="12.75">
      <c r="A76" s="9">
        <v>292770144</v>
      </c>
      <c r="B76" s="9" t="s">
        <v>100</v>
      </c>
      <c r="C76" s="111">
        <f>'datos piezometría'!C37</f>
        <v>39897</v>
      </c>
      <c r="D76" s="10">
        <f>'datos piezometría'!G37</f>
        <v>5.93</v>
      </c>
      <c r="E76" s="114">
        <v>11</v>
      </c>
      <c r="F76" s="114">
        <f>'datos piezometría'!I37</f>
        <v>5.07</v>
      </c>
      <c r="G76" s="182">
        <f t="shared" si="6"/>
        <v>-0.21999999999999975</v>
      </c>
      <c r="H76" s="184">
        <f t="shared" si="7"/>
        <v>2.2300000000000004</v>
      </c>
      <c r="I76" s="70" t="s">
        <v>198</v>
      </c>
      <c r="J76" s="25"/>
      <c r="K76" s="357">
        <v>2.84</v>
      </c>
      <c r="L76" s="211">
        <v>5.29</v>
      </c>
      <c r="M76" s="326">
        <f t="shared" si="3"/>
        <v>5.07</v>
      </c>
      <c r="N76" s="209">
        <f t="shared" si="4"/>
        <v>-0.21999999999999975</v>
      </c>
      <c r="O76" s="208">
        <f t="shared" si="5"/>
        <v>2.2300000000000004</v>
      </c>
    </row>
    <row r="77" spans="1:15" s="7" customFormat="1" ht="12.75" customHeight="1">
      <c r="A77" s="9">
        <v>292810002</v>
      </c>
      <c r="B77" s="9" t="s">
        <v>158</v>
      </c>
      <c r="C77" s="111">
        <f>'datos piezometría'!C38</f>
        <v>39896</v>
      </c>
      <c r="D77" s="10">
        <f>'datos piezometría'!G38</f>
        <v>27.49</v>
      </c>
      <c r="E77" s="114">
        <v>41</v>
      </c>
      <c r="F77" s="114">
        <f>'datos piezometría'!I38</f>
        <v>13.510000000000002</v>
      </c>
      <c r="G77" s="182">
        <f t="shared" si="6"/>
        <v>-1.1499999999999986</v>
      </c>
      <c r="H77" s="184">
        <f t="shared" si="7"/>
        <v>0.11000000000000121</v>
      </c>
      <c r="I77" s="70" t="s">
        <v>198</v>
      </c>
      <c r="J77" s="25"/>
      <c r="K77" s="357">
        <v>13.4</v>
      </c>
      <c r="L77" s="211">
        <v>14.66</v>
      </c>
      <c r="M77" s="326">
        <f t="shared" si="3"/>
        <v>13.510000000000002</v>
      </c>
      <c r="N77" s="209">
        <f>M77-L77</f>
        <v>-1.1499999999999986</v>
      </c>
      <c r="O77" s="208">
        <f>M77-K77</f>
        <v>0.11000000000000121</v>
      </c>
    </row>
    <row r="78" spans="1:15" ht="12.75">
      <c r="A78" s="9">
        <v>292810005</v>
      </c>
      <c r="B78" s="9" t="s">
        <v>113</v>
      </c>
      <c r="C78" s="111">
        <f>'datos piezometría'!C39</f>
        <v>39886</v>
      </c>
      <c r="D78" s="10">
        <f>'datos piezometría'!G39</f>
        <v>34.76</v>
      </c>
      <c r="E78" s="114">
        <v>55</v>
      </c>
      <c r="F78" s="114">
        <f>'datos piezometría'!I39</f>
        <v>20.240000000000002</v>
      </c>
      <c r="G78" s="182">
        <f t="shared" si="6"/>
        <v>0.020000000000003126</v>
      </c>
      <c r="H78" s="184">
        <f t="shared" si="7"/>
        <v>1.5300000000000011</v>
      </c>
      <c r="I78" s="70" t="s">
        <v>198</v>
      </c>
      <c r="J78" s="25"/>
      <c r="K78" s="357">
        <v>18.71</v>
      </c>
      <c r="L78" s="211">
        <v>20.22</v>
      </c>
      <c r="M78" s="326">
        <f t="shared" si="3"/>
        <v>20.240000000000002</v>
      </c>
      <c r="N78" s="209">
        <f t="shared" si="4"/>
        <v>0.020000000000003126</v>
      </c>
      <c r="O78" s="208">
        <f t="shared" si="5"/>
        <v>1.5300000000000011</v>
      </c>
    </row>
    <row r="79" spans="1:15" ht="12.75">
      <c r="A79" s="9">
        <v>292810127</v>
      </c>
      <c r="B79" s="9" t="s">
        <v>155</v>
      </c>
      <c r="C79" s="111">
        <f>'datos piezometría'!C40</f>
        <v>39896</v>
      </c>
      <c r="D79" s="10">
        <f>'datos piezometría'!G40</f>
        <v>21.82</v>
      </c>
      <c r="E79" s="114">
        <v>34</v>
      </c>
      <c r="F79" s="114">
        <f>'datos piezometría'!I40</f>
        <v>12.18</v>
      </c>
      <c r="G79" s="182">
        <f t="shared" si="6"/>
        <v>-1.0700000000000003</v>
      </c>
      <c r="H79" s="184">
        <f t="shared" si="7"/>
        <v>1.25</v>
      </c>
      <c r="I79" s="70" t="s">
        <v>86</v>
      </c>
      <c r="J79" s="25"/>
      <c r="K79" s="223">
        <v>10.93</v>
      </c>
      <c r="L79" s="211">
        <v>13.25</v>
      </c>
      <c r="M79" s="326">
        <f t="shared" si="3"/>
        <v>12.18</v>
      </c>
      <c r="N79" s="209">
        <f t="shared" si="4"/>
        <v>-1.0700000000000003</v>
      </c>
      <c r="O79" s="208">
        <f t="shared" si="5"/>
        <v>1.25</v>
      </c>
    </row>
    <row r="80" spans="1:15" s="7" customFormat="1" ht="12.75" customHeight="1">
      <c r="A80" s="9">
        <v>292820101</v>
      </c>
      <c r="B80" s="9" t="s">
        <v>160</v>
      </c>
      <c r="C80" s="111">
        <f>'datos piezometría'!C41</f>
        <v>39896</v>
      </c>
      <c r="D80" s="10">
        <f>'datos piezometría'!G41</f>
        <v>8.82</v>
      </c>
      <c r="E80" s="114">
        <v>19</v>
      </c>
      <c r="F80" s="114">
        <f>'datos piezometría'!I41</f>
        <v>10.18</v>
      </c>
      <c r="G80" s="182">
        <f t="shared" si="6"/>
        <v>-0.16000000000000014</v>
      </c>
      <c r="H80" s="184">
        <f t="shared" si="7"/>
        <v>0.11999999999999922</v>
      </c>
      <c r="I80" s="70" t="s">
        <v>198</v>
      </c>
      <c r="J80" s="25"/>
      <c r="K80" s="357">
        <v>10.06</v>
      </c>
      <c r="L80" s="211">
        <v>10.34</v>
      </c>
      <c r="M80" s="326">
        <f t="shared" si="3"/>
        <v>10.18</v>
      </c>
      <c r="N80" s="209">
        <f>M80-L80</f>
        <v>-0.16000000000000014</v>
      </c>
      <c r="O80" s="208">
        <f>M80-K80</f>
        <v>0.11999999999999922</v>
      </c>
    </row>
    <row r="81" spans="1:15" s="7" customFormat="1" ht="12.75" customHeight="1">
      <c r="A81" s="9">
        <v>292820105</v>
      </c>
      <c r="B81" s="9" t="s">
        <v>161</v>
      </c>
      <c r="C81" s="111">
        <f>'datos piezometría'!C42</f>
        <v>39896</v>
      </c>
      <c r="D81" s="10">
        <f>'datos piezometría'!G42</f>
        <v>18.67</v>
      </c>
      <c r="E81" s="114">
        <v>25</v>
      </c>
      <c r="F81" s="114">
        <f>'datos piezometría'!I42</f>
        <v>6.329999999999998</v>
      </c>
      <c r="G81" s="182">
        <f>N81</f>
        <v>0.1999999999999984</v>
      </c>
      <c r="H81" s="184">
        <f>O81</f>
        <v>0.9599999999999982</v>
      </c>
      <c r="I81" s="70" t="s">
        <v>198</v>
      </c>
      <c r="J81" s="25"/>
      <c r="K81" s="357">
        <v>5.37</v>
      </c>
      <c r="L81" s="211">
        <v>6.13</v>
      </c>
      <c r="M81" s="326">
        <f t="shared" si="3"/>
        <v>6.329999999999998</v>
      </c>
      <c r="N81" s="209">
        <f>M81-L81</f>
        <v>0.1999999999999984</v>
      </c>
      <c r="O81" s="208">
        <f>M81-K81</f>
        <v>0.9599999999999982</v>
      </c>
    </row>
    <row r="82" spans="1:15" ht="12.75">
      <c r="A82" s="9">
        <v>292820111</v>
      </c>
      <c r="B82" s="9" t="s">
        <v>114</v>
      </c>
      <c r="C82" s="111">
        <f>'datos piezometría'!C43</f>
        <v>39886</v>
      </c>
      <c r="D82" s="10">
        <f>'datos piezometría'!G43</f>
        <v>1.53</v>
      </c>
      <c r="E82" s="114">
        <v>1.583</v>
      </c>
      <c r="F82" s="114">
        <f>'datos piezometría'!I43</f>
        <v>0.052999999999999936</v>
      </c>
      <c r="G82" s="182">
        <f t="shared" si="6"/>
        <v>-0.1200000000000001</v>
      </c>
      <c r="H82" s="184">
        <f t="shared" si="7"/>
        <v>0.050000000000000044</v>
      </c>
      <c r="I82" s="70" t="s">
        <v>198</v>
      </c>
      <c r="J82" s="25"/>
      <c r="K82" s="357">
        <v>0.0029999999999998916</v>
      </c>
      <c r="L82" s="211">
        <v>0.17300000000000004</v>
      </c>
      <c r="M82" s="326">
        <f t="shared" si="3"/>
        <v>0.052999999999999936</v>
      </c>
      <c r="N82" s="209">
        <f t="shared" si="4"/>
        <v>-0.1200000000000001</v>
      </c>
      <c r="O82" s="208">
        <f t="shared" si="5"/>
        <v>0.050000000000000044</v>
      </c>
    </row>
    <row r="83" spans="1:15" ht="12.75">
      <c r="A83" s="9">
        <v>292820112</v>
      </c>
      <c r="B83" s="9" t="s">
        <v>115</v>
      </c>
      <c r="C83" s="111">
        <f>'datos piezometría'!C44</f>
        <v>39886</v>
      </c>
      <c r="D83" s="10">
        <f>'datos piezometría'!G44</f>
        <v>7.28</v>
      </c>
      <c r="E83" s="114">
        <v>13</v>
      </c>
      <c r="F83" s="114">
        <f>'datos piezometría'!I44</f>
        <v>5.72</v>
      </c>
      <c r="G83" s="182">
        <f t="shared" si="6"/>
        <v>-0.41000000000000014</v>
      </c>
      <c r="H83" s="184">
        <f t="shared" si="7"/>
        <v>0.3099999999999996</v>
      </c>
      <c r="I83" s="70" t="s">
        <v>198</v>
      </c>
      <c r="J83" s="25"/>
      <c r="K83" s="357">
        <v>5.41</v>
      </c>
      <c r="L83" s="211">
        <v>6.13</v>
      </c>
      <c r="M83" s="326">
        <f t="shared" si="3"/>
        <v>5.72</v>
      </c>
      <c r="N83" s="209">
        <f t="shared" si="4"/>
        <v>-0.41000000000000014</v>
      </c>
      <c r="O83" s="208">
        <f t="shared" si="5"/>
        <v>0.3099999999999996</v>
      </c>
    </row>
    <row r="84" spans="1:15" ht="12.75">
      <c r="A84" s="9">
        <v>292820113</v>
      </c>
      <c r="B84" s="9" t="s">
        <v>116</v>
      </c>
      <c r="C84" s="111">
        <f>'datos piezometría'!C45</f>
        <v>39886</v>
      </c>
      <c r="D84" s="10">
        <f>'datos piezometría'!G45</f>
        <v>17.68</v>
      </c>
      <c r="E84" s="114">
        <v>30</v>
      </c>
      <c r="F84" s="114">
        <f>'datos piezometría'!I45</f>
        <v>12.32</v>
      </c>
      <c r="G84" s="182">
        <f t="shared" si="6"/>
        <v>-0.2699999999999996</v>
      </c>
      <c r="H84" s="184">
        <f t="shared" si="7"/>
        <v>0.8900000000000006</v>
      </c>
      <c r="I84" s="70" t="s">
        <v>198</v>
      </c>
      <c r="J84" s="25"/>
      <c r="K84" s="357">
        <v>11.43</v>
      </c>
      <c r="L84" s="211">
        <v>12.59</v>
      </c>
      <c r="M84" s="326">
        <f t="shared" si="3"/>
        <v>12.32</v>
      </c>
      <c r="N84" s="209">
        <f t="shared" si="4"/>
        <v>-0.2699999999999996</v>
      </c>
      <c r="O84" s="208">
        <f t="shared" si="5"/>
        <v>0.8900000000000006</v>
      </c>
    </row>
    <row r="85" spans="1:15" ht="12.75">
      <c r="A85" s="9">
        <v>292830004</v>
      </c>
      <c r="B85" s="9" t="s">
        <v>101</v>
      </c>
      <c r="C85" s="111">
        <f>'datos piezometría'!C46</f>
        <v>39896</v>
      </c>
      <c r="D85" s="10">
        <f>'datos piezometría'!G46</f>
        <v>2.62</v>
      </c>
      <c r="E85" s="114">
        <v>1.8</v>
      </c>
      <c r="F85" s="114">
        <f>'datos piezometría'!I46</f>
        <v>-0.8200000000000001</v>
      </c>
      <c r="G85" s="182">
        <f t="shared" si="6"/>
        <v>-0.06000000000000005</v>
      </c>
      <c r="H85" s="184">
        <f t="shared" si="7"/>
        <v>0.34999999999999987</v>
      </c>
      <c r="I85" s="70" t="s">
        <v>198</v>
      </c>
      <c r="J85" s="25"/>
      <c r="K85" s="357">
        <v>-1.17</v>
      </c>
      <c r="L85" s="211">
        <v>-0.76</v>
      </c>
      <c r="M85" s="326">
        <f t="shared" si="3"/>
        <v>-0.8200000000000001</v>
      </c>
      <c r="N85" s="209">
        <f t="shared" si="4"/>
        <v>-0.06000000000000005</v>
      </c>
      <c r="O85" s="208">
        <f t="shared" si="5"/>
        <v>0.34999999999999987</v>
      </c>
    </row>
    <row r="86" spans="1:15" ht="12.75">
      <c r="A86" s="9">
        <v>292860001</v>
      </c>
      <c r="B86" s="9" t="s">
        <v>70</v>
      </c>
      <c r="C86" s="111">
        <f>'datos piezometría'!C47</f>
        <v>39892</v>
      </c>
      <c r="D86" s="10" t="str">
        <f>'datos piezometría'!G47</f>
        <v>nd</v>
      </c>
      <c r="E86" s="114">
        <v>5.06</v>
      </c>
      <c r="F86" s="114" t="str">
        <f>'datos piezometría'!I47</f>
        <v>nd</v>
      </c>
      <c r="G86" s="182" t="s">
        <v>40</v>
      </c>
      <c r="H86" s="184" t="s">
        <v>40</v>
      </c>
      <c r="I86" s="70" t="s">
        <v>198</v>
      </c>
      <c r="J86" s="25"/>
      <c r="K86" s="357">
        <v>0.38</v>
      </c>
      <c r="L86" s="211" t="s">
        <v>108</v>
      </c>
      <c r="M86" s="326" t="str">
        <f t="shared" si="3"/>
        <v>nd</v>
      </c>
      <c r="N86" s="209" t="e">
        <f t="shared" si="4"/>
        <v>#VALUE!</v>
      </c>
      <c r="O86" s="208" t="e">
        <f t="shared" si="5"/>
        <v>#VALUE!</v>
      </c>
    </row>
    <row r="87" spans="1:15" ht="12.75">
      <c r="A87" s="9">
        <v>292860002</v>
      </c>
      <c r="B87" s="9" t="s">
        <v>22</v>
      </c>
      <c r="C87" s="111">
        <f>'datos piezometría'!C48</f>
        <v>39902</v>
      </c>
      <c r="D87" s="10">
        <f>'datos piezometría'!G48</f>
        <v>1.79</v>
      </c>
      <c r="E87" s="114">
        <v>3.8</v>
      </c>
      <c r="F87" s="114">
        <f>'datos piezometría'!I48</f>
        <v>2.01</v>
      </c>
      <c r="G87" s="182" t="s">
        <v>40</v>
      </c>
      <c r="H87" s="184">
        <f>O87</f>
        <v>0.2799999999999998</v>
      </c>
      <c r="I87" s="70" t="s">
        <v>198</v>
      </c>
      <c r="J87" s="25"/>
      <c r="K87" s="357">
        <v>1.73</v>
      </c>
      <c r="L87" s="211" t="s">
        <v>108</v>
      </c>
      <c r="M87" s="326">
        <f t="shared" si="3"/>
        <v>2.01</v>
      </c>
      <c r="N87" s="209" t="e">
        <f t="shared" si="4"/>
        <v>#VALUE!</v>
      </c>
      <c r="O87" s="208">
        <f t="shared" si="5"/>
        <v>0.2799999999999998</v>
      </c>
    </row>
    <row r="88" spans="1:15" ht="12.75">
      <c r="A88" s="9">
        <v>292860004</v>
      </c>
      <c r="B88" s="9" t="s">
        <v>23</v>
      </c>
      <c r="C88" s="111">
        <f>'datos piezometría'!C49</f>
        <v>39896</v>
      </c>
      <c r="D88" s="10">
        <f>'datos piezometría'!G49</f>
        <v>1.32</v>
      </c>
      <c r="E88" s="114">
        <v>2.97</v>
      </c>
      <c r="F88" s="114">
        <f>'datos piezometría'!I49</f>
        <v>1.6500000000000001</v>
      </c>
      <c r="G88" s="182">
        <f>N88</f>
        <v>0.41000000000000014</v>
      </c>
      <c r="H88" s="184">
        <f>O88</f>
        <v>0.3900000000000001</v>
      </c>
      <c r="I88" s="70" t="s">
        <v>200</v>
      </c>
      <c r="J88" s="25"/>
      <c r="K88" s="223">
        <v>1.26</v>
      </c>
      <c r="L88" s="211">
        <v>1.24</v>
      </c>
      <c r="M88" s="326">
        <f t="shared" si="3"/>
        <v>1.6500000000000001</v>
      </c>
      <c r="N88" s="209">
        <f t="shared" si="4"/>
        <v>0.41000000000000014</v>
      </c>
      <c r="O88" s="208">
        <f t="shared" si="5"/>
        <v>0.3900000000000001</v>
      </c>
    </row>
    <row r="89" spans="1:15" ht="11.25" customHeight="1" thickBot="1">
      <c r="A89" s="9">
        <v>292860030</v>
      </c>
      <c r="B89" s="9" t="s">
        <v>24</v>
      </c>
      <c r="C89" s="111">
        <f>'datos piezometría'!C50</f>
        <v>39892</v>
      </c>
      <c r="D89" s="10">
        <f>'datos piezometría'!G50</f>
        <v>3.53</v>
      </c>
      <c r="E89" s="10">
        <v>5.29</v>
      </c>
      <c r="F89" s="10">
        <f>'datos piezometría'!I50</f>
        <v>1.7600000000000002</v>
      </c>
      <c r="G89" s="182">
        <f>N89</f>
        <v>0.02000000000000024</v>
      </c>
      <c r="H89" s="184">
        <f>O89</f>
        <v>-0.11999999999999966</v>
      </c>
      <c r="I89" s="70" t="s">
        <v>200</v>
      </c>
      <c r="J89" s="25"/>
      <c r="K89" s="233">
        <v>1.88</v>
      </c>
      <c r="L89" s="212">
        <v>1.74</v>
      </c>
      <c r="M89" s="279">
        <f t="shared" si="3"/>
        <v>1.7600000000000002</v>
      </c>
      <c r="N89" s="195">
        <f t="shared" si="4"/>
        <v>0.02000000000000024</v>
      </c>
      <c r="O89" s="196">
        <f t="shared" si="5"/>
        <v>-0.11999999999999966</v>
      </c>
    </row>
    <row r="90" spans="1:15" ht="7.5" customHeight="1" thickBot="1">
      <c r="A90" s="90"/>
      <c r="B90" s="90"/>
      <c r="C90" s="3"/>
      <c r="D90" s="3"/>
      <c r="E90" s="5"/>
      <c r="F90" s="5"/>
      <c r="G90" s="89"/>
      <c r="H90" s="88"/>
      <c r="I90" s="89"/>
      <c r="J90" s="130"/>
      <c r="L90" s="1"/>
      <c r="M90" s="1"/>
      <c r="N90" s="1"/>
      <c r="O90" s="1"/>
    </row>
    <row r="91" spans="1:14" ht="14.25" thickBot="1" thickTop="1">
      <c r="A91" s="17" t="s">
        <v>60</v>
      </c>
      <c r="B91" s="18"/>
      <c r="C91" s="19"/>
      <c r="D91" s="20">
        <f>AVERAGE(D69:D89)</f>
        <v>13.434736842105263</v>
      </c>
      <c r="E91" s="20"/>
      <c r="F91" s="20">
        <f>AVERAGE(F69:F89)</f>
        <v>7.464894736842105</v>
      </c>
      <c r="G91" s="73">
        <f>AVERAGE(G69:G89)</f>
        <v>-0.1244444444444442</v>
      </c>
      <c r="H91" s="71">
        <f>AVERAGE(H69:H89)</f>
        <v>1.0389473684210528</v>
      </c>
      <c r="I91" s="77"/>
      <c r="J91" s="25"/>
      <c r="L91" s="1"/>
      <c r="M91" s="1"/>
      <c r="N91" s="1"/>
    </row>
    <row r="92" spans="1:14" ht="13.5" thickTop="1">
      <c r="A92" s="380" t="s">
        <v>191</v>
      </c>
      <c r="B92" s="380"/>
      <c r="C92" s="380"/>
      <c r="D92" s="380"/>
      <c r="L92" s="25"/>
      <c r="M92" s="25"/>
      <c r="N92" s="25"/>
    </row>
  </sheetData>
  <sheetProtection formatCells="0"/>
  <mergeCells count="59">
    <mergeCell ref="F30:H30"/>
    <mergeCell ref="F60:I60"/>
    <mergeCell ref="F61:H61"/>
    <mergeCell ref="H36:I36"/>
    <mergeCell ref="A47:G47"/>
    <mergeCell ref="E49:E51"/>
    <mergeCell ref="F49:F51"/>
    <mergeCell ref="A49:A51"/>
    <mergeCell ref="E35:E37"/>
    <mergeCell ref="B49:B51"/>
    <mergeCell ref="F3:H3"/>
    <mergeCell ref="F2:I2"/>
    <mergeCell ref="F29:I29"/>
    <mergeCell ref="K7:P7"/>
    <mergeCell ref="G8:I8"/>
    <mergeCell ref="K1:O6"/>
    <mergeCell ref="A27:D27"/>
    <mergeCell ref="A58:D58"/>
    <mergeCell ref="A92:D92"/>
    <mergeCell ref="G35:I35"/>
    <mergeCell ref="F35:F37"/>
    <mergeCell ref="A35:A37"/>
    <mergeCell ref="B35:B37"/>
    <mergeCell ref="C35:C37"/>
    <mergeCell ref="D35:D37"/>
    <mergeCell ref="G49:I49"/>
    <mergeCell ref="C49:C51"/>
    <mergeCell ref="D49:D51"/>
    <mergeCell ref="C65:C67"/>
    <mergeCell ref="A63:G63"/>
    <mergeCell ref="D65:D67"/>
    <mergeCell ref="E65:E67"/>
    <mergeCell ref="F65:F67"/>
    <mergeCell ref="A65:A67"/>
    <mergeCell ref="B65:B67"/>
    <mergeCell ref="F8:F10"/>
    <mergeCell ref="A8:A10"/>
    <mergeCell ref="B8:B10"/>
    <mergeCell ref="A18:G18"/>
    <mergeCell ref="H66:I66"/>
    <mergeCell ref="G65:I65"/>
    <mergeCell ref="H21:I21"/>
    <mergeCell ref="H50:I50"/>
    <mergeCell ref="A33:G33"/>
    <mergeCell ref="A20:A22"/>
    <mergeCell ref="F20:F22"/>
    <mergeCell ref="B20:B22"/>
    <mergeCell ref="C20:C22"/>
    <mergeCell ref="E20:E22"/>
    <mergeCell ref="D20:D22"/>
    <mergeCell ref="E1:I1"/>
    <mergeCell ref="E28:I28"/>
    <mergeCell ref="E59:I59"/>
    <mergeCell ref="D8:D10"/>
    <mergeCell ref="H9:I9"/>
    <mergeCell ref="A6:G6"/>
    <mergeCell ref="G20:I20"/>
    <mergeCell ref="C8:C10"/>
    <mergeCell ref="E8:E10"/>
  </mergeCells>
  <printOptions/>
  <pageMargins left="1.12" right="0.5" top="1.03" bottom="0.47" header="0.61" footer="0.17"/>
  <pageSetup horizontalDpi="600" verticalDpi="600" orientation="landscape" paperSize="9" scale="95" r:id="rId2"/>
  <rowBreaks count="2" manualBreakCount="2">
    <brk id="27" max="8" man="1"/>
    <brk id="5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13"/>
  </sheetPr>
  <dimension ref="A1:P194"/>
  <sheetViews>
    <sheetView zoomScale="90" zoomScaleNormal="90" zoomScaleSheetLayoutView="75" workbookViewId="0" topLeftCell="A1">
      <selection activeCell="A1" sqref="A1:IV3"/>
    </sheetView>
  </sheetViews>
  <sheetFormatPr defaultColWidth="11.421875" defaultRowHeight="12.75"/>
  <cols>
    <col min="1" max="1" width="15.00390625" style="2" customWidth="1"/>
    <col min="2" max="2" width="14.421875" style="2" customWidth="1"/>
    <col min="3" max="3" width="13.28125" style="2" customWidth="1"/>
    <col min="4" max="4" width="15.140625" style="2" customWidth="1"/>
    <col min="5" max="5" width="17.421875" style="2" customWidth="1"/>
    <col min="6" max="6" width="16.8515625" style="4" customWidth="1"/>
    <col min="7" max="7" width="16.7109375" style="4" hidden="1" customWidth="1"/>
    <col min="8" max="8" width="18.7109375" style="2" customWidth="1"/>
    <col min="9" max="9" width="9.28125" style="63" customWidth="1"/>
    <col min="10" max="10" width="4.421875" style="218" customWidth="1"/>
    <col min="11" max="11" width="7.421875" style="2" bestFit="1" customWidth="1"/>
    <col min="12" max="12" width="7.7109375" style="2" bestFit="1" customWidth="1"/>
    <col min="13" max="13" width="6.140625" style="2" bestFit="1" customWidth="1"/>
    <col min="14" max="14" width="15.421875" style="2" bestFit="1" customWidth="1"/>
    <col min="15" max="15" width="13.57421875" style="2" bestFit="1" customWidth="1"/>
    <col min="16" max="16384" width="11.421875" style="2" customWidth="1"/>
  </cols>
  <sheetData>
    <row r="1" spans="5:9" ht="30" customHeight="1">
      <c r="E1" s="386" t="s">
        <v>220</v>
      </c>
      <c r="F1" s="386"/>
      <c r="G1" s="386"/>
      <c r="H1" s="386"/>
      <c r="I1" s="386"/>
    </row>
    <row r="2" spans="6:16" ht="26.25" customHeight="1">
      <c r="F2" s="395" t="s">
        <v>221</v>
      </c>
      <c r="G2" s="395"/>
      <c r="H2" s="395"/>
      <c r="I2" s="395"/>
      <c r="K2" s="396" t="s">
        <v>213</v>
      </c>
      <c r="L2" s="396"/>
      <c r="M2" s="396"/>
      <c r="N2" s="396"/>
      <c r="O2" s="396"/>
      <c r="P2" s="396"/>
    </row>
    <row r="3" spans="5:12" ht="18" customHeight="1">
      <c r="E3" s="26"/>
      <c r="F3" s="394" t="s">
        <v>216</v>
      </c>
      <c r="G3" s="394"/>
      <c r="H3" s="394"/>
      <c r="I3" s="108"/>
      <c r="J3" s="189"/>
      <c r="K3" s="360"/>
      <c r="L3" s="361">
        <v>39845</v>
      </c>
    </row>
    <row r="4" spans="5:12" ht="8.25" customHeight="1">
      <c r="E4" s="26"/>
      <c r="F4" s="26"/>
      <c r="G4" s="26"/>
      <c r="H4" s="26"/>
      <c r="I4" s="108"/>
      <c r="J4" s="189"/>
      <c r="K4" s="360"/>
      <c r="L4" s="361"/>
    </row>
    <row r="5" spans="1:10" s="6" customFormat="1" ht="21" customHeight="1">
      <c r="A5" s="24" t="s">
        <v>152</v>
      </c>
      <c r="B5" s="34"/>
      <c r="C5" s="34"/>
      <c r="D5" s="27"/>
      <c r="E5" s="35"/>
      <c r="F5" s="16"/>
      <c r="G5" s="15"/>
      <c r="H5" s="15"/>
      <c r="I5" s="64"/>
      <c r="J5" s="215"/>
    </row>
    <row r="6" spans="1:12" s="6" customFormat="1" ht="16.5" customHeight="1">
      <c r="A6" s="392" t="s">
        <v>209</v>
      </c>
      <c r="B6" s="393"/>
      <c r="C6" s="393"/>
      <c r="D6" s="393"/>
      <c r="E6" s="393"/>
      <c r="F6" s="393"/>
      <c r="G6" s="393"/>
      <c r="I6" s="65"/>
      <c r="J6" s="190"/>
      <c r="L6" s="38"/>
    </row>
    <row r="7" spans="1:15" s="6" customFormat="1" ht="25.5" customHeight="1" thickBot="1">
      <c r="A7" s="29" t="s">
        <v>55</v>
      </c>
      <c r="B7" s="251" t="str">
        <f>'medias pz sectores PVN'!B7</f>
        <v>Marzo</v>
      </c>
      <c r="C7" s="125" t="s">
        <v>56</v>
      </c>
      <c r="D7" s="334">
        <f>'medias pz sectores PVN'!D7</f>
        <v>2009</v>
      </c>
      <c r="E7" s="36"/>
      <c r="F7" s="36"/>
      <c r="G7" s="36"/>
      <c r="I7" s="65"/>
      <c r="J7" s="190"/>
      <c r="L7" s="30"/>
      <c r="M7" s="30"/>
      <c r="N7" s="30"/>
      <c r="O7" s="30"/>
    </row>
    <row r="8" spans="1:14" s="7" customFormat="1" ht="15.75" customHeight="1" thickTop="1">
      <c r="A8" s="383" t="s">
        <v>50</v>
      </c>
      <c r="B8" s="383" t="s">
        <v>214</v>
      </c>
      <c r="C8" s="383" t="s">
        <v>46</v>
      </c>
      <c r="D8" s="383" t="s">
        <v>45</v>
      </c>
      <c r="E8" s="383" t="s">
        <v>43</v>
      </c>
      <c r="F8" s="383" t="s">
        <v>44</v>
      </c>
      <c r="G8" s="389" t="s">
        <v>57</v>
      </c>
      <c r="H8" s="390"/>
      <c r="I8" s="391"/>
      <c r="J8" s="42"/>
      <c r="K8" s="15"/>
      <c r="L8" s="15"/>
      <c r="M8" s="15"/>
      <c r="N8" s="15"/>
    </row>
    <row r="9" spans="1:14" s="7" customFormat="1" ht="13.5" customHeight="1" thickBot="1">
      <c r="A9" s="384"/>
      <c r="B9" s="384"/>
      <c r="C9" s="384"/>
      <c r="D9" s="384"/>
      <c r="E9" s="384"/>
      <c r="F9" s="384"/>
      <c r="G9" s="127" t="s">
        <v>58</v>
      </c>
      <c r="H9" s="387" t="str">
        <f>'medias pz sectores PVN'!H9:I9</f>
        <v>con el año anterior (2008)</v>
      </c>
      <c r="I9" s="388"/>
      <c r="J9" s="42"/>
      <c r="K9" s="15"/>
      <c r="L9" s="15"/>
      <c r="M9" s="15"/>
      <c r="N9" s="15"/>
    </row>
    <row r="10" spans="1:15" s="7" customFormat="1" ht="12" customHeight="1" thickBot="1">
      <c r="A10" s="385"/>
      <c r="B10" s="385"/>
      <c r="C10" s="385"/>
      <c r="D10" s="385"/>
      <c r="E10" s="385"/>
      <c r="F10" s="385"/>
      <c r="G10" s="252" t="str">
        <f>'medias pz sectores PVN'!G10</f>
        <v>(febrero)</v>
      </c>
      <c r="H10" s="128"/>
      <c r="I10" s="202" t="s">
        <v>85</v>
      </c>
      <c r="J10" s="44"/>
      <c r="K10" s="350" t="s">
        <v>212</v>
      </c>
      <c r="L10" s="268" t="s">
        <v>186</v>
      </c>
      <c r="M10" s="192" t="s">
        <v>187</v>
      </c>
      <c r="N10" s="201" t="s">
        <v>188</v>
      </c>
      <c r="O10" s="200" t="s">
        <v>184</v>
      </c>
    </row>
    <row r="11" spans="1:15" s="6" customFormat="1" ht="14.25" thickBot="1" thickTop="1">
      <c r="A11" s="91"/>
      <c r="B11" s="91"/>
      <c r="C11" s="94"/>
      <c r="D11" s="94"/>
      <c r="E11" s="94"/>
      <c r="F11" s="94"/>
      <c r="G11" s="95"/>
      <c r="H11" s="96"/>
      <c r="I11" s="57"/>
      <c r="J11" s="57"/>
      <c r="K11" s="1"/>
      <c r="L11" s="2"/>
      <c r="M11" s="2"/>
      <c r="N11" s="2"/>
      <c r="O11" s="2"/>
    </row>
    <row r="12" spans="1:15" s="6" customFormat="1" ht="12.75">
      <c r="A12" s="9">
        <v>292910003</v>
      </c>
      <c r="B12" s="9" t="s">
        <v>105</v>
      </c>
      <c r="C12" s="111">
        <f>'datos piezometría'!C59</f>
        <v>39892</v>
      </c>
      <c r="D12" s="10" t="str">
        <f>'datos piezometría'!G59</f>
        <v>nd</v>
      </c>
      <c r="E12" s="70">
        <v>35</v>
      </c>
      <c r="F12" s="70" t="str">
        <f>'datos piezometría'!I59</f>
        <v>nd</v>
      </c>
      <c r="G12" s="241" t="s">
        <v>40</v>
      </c>
      <c r="H12" s="184" t="s">
        <v>40</v>
      </c>
      <c r="I12" s="70" t="s">
        <v>86</v>
      </c>
      <c r="J12" s="25"/>
      <c r="K12" s="197">
        <v>22.53</v>
      </c>
      <c r="L12" s="210">
        <v>24.59</v>
      </c>
      <c r="M12" s="269" t="str">
        <f aca="true" t="shared" si="0" ref="M12:M17">F12</f>
        <v>nd</v>
      </c>
      <c r="N12" s="220" t="e">
        <f aca="true" t="shared" si="1" ref="N12:N17">M12-L12</f>
        <v>#VALUE!</v>
      </c>
      <c r="O12" s="221" t="e">
        <f aca="true" t="shared" si="2" ref="O12:O17">M12-K12</f>
        <v>#VALUE!</v>
      </c>
    </row>
    <row r="13" spans="1:15" s="6" customFormat="1" ht="12.75">
      <c r="A13" s="9">
        <v>292910007</v>
      </c>
      <c r="B13" s="9" t="s">
        <v>71</v>
      </c>
      <c r="C13" s="111">
        <f>'datos piezometría'!C60</f>
        <v>39892</v>
      </c>
      <c r="D13" s="10">
        <f>'datos piezometría'!G60</f>
        <v>16.99</v>
      </c>
      <c r="E13" s="114">
        <v>29.52</v>
      </c>
      <c r="F13" s="70">
        <f>'datos piezometría'!I60</f>
        <v>12.530000000000001</v>
      </c>
      <c r="G13" s="241">
        <f>N13</f>
        <v>-0.10999999999999943</v>
      </c>
      <c r="H13" s="184">
        <f>O13</f>
        <v>0.3600000000000012</v>
      </c>
      <c r="I13" s="70" t="s">
        <v>198</v>
      </c>
      <c r="J13" s="25"/>
      <c r="K13" s="207">
        <v>12.17</v>
      </c>
      <c r="L13" s="211">
        <v>12.64</v>
      </c>
      <c r="M13" s="270">
        <f t="shared" si="0"/>
        <v>12.530000000000001</v>
      </c>
      <c r="N13" s="1">
        <f t="shared" si="1"/>
        <v>-0.10999999999999943</v>
      </c>
      <c r="O13" s="222">
        <f t="shared" si="2"/>
        <v>0.3600000000000012</v>
      </c>
    </row>
    <row r="14" spans="1:15" ht="12.75">
      <c r="A14" s="9">
        <v>292910008</v>
      </c>
      <c r="B14" s="9" t="s">
        <v>129</v>
      </c>
      <c r="C14" s="111">
        <f>'datos piezometría'!C61</f>
        <v>39886</v>
      </c>
      <c r="D14" s="10">
        <f>'datos piezometría'!G61</f>
        <v>19.12</v>
      </c>
      <c r="E14" s="114">
        <v>34.87</v>
      </c>
      <c r="F14" s="70">
        <f>'datos piezometría'!I61</f>
        <v>15.749999999999996</v>
      </c>
      <c r="G14" s="241">
        <f>N14</f>
        <v>0.009999999999996234</v>
      </c>
      <c r="H14" s="184">
        <f>O14</f>
        <v>0.16999999999999638</v>
      </c>
      <c r="I14" s="70" t="s">
        <v>198</v>
      </c>
      <c r="J14" s="25"/>
      <c r="K14" s="207">
        <v>15.58</v>
      </c>
      <c r="L14" s="211">
        <v>15.74</v>
      </c>
      <c r="M14" s="260">
        <f t="shared" si="0"/>
        <v>15.749999999999996</v>
      </c>
      <c r="N14" s="59">
        <f t="shared" si="1"/>
        <v>0.009999999999996234</v>
      </c>
      <c r="O14" s="208">
        <f t="shared" si="2"/>
        <v>0.16999999999999638</v>
      </c>
    </row>
    <row r="15" spans="1:15" s="6" customFormat="1" ht="12.75">
      <c r="A15" s="9">
        <v>292910011</v>
      </c>
      <c r="B15" s="9" t="s">
        <v>177</v>
      </c>
      <c r="C15" s="111">
        <f>'datos piezometría'!C62</f>
        <v>39892</v>
      </c>
      <c r="D15" s="10">
        <f>'datos piezometría'!G62</f>
        <v>15.61</v>
      </c>
      <c r="E15" s="114">
        <v>27</v>
      </c>
      <c r="F15" s="70">
        <f>'datos piezometría'!I62</f>
        <v>11.39</v>
      </c>
      <c r="G15" s="241">
        <f>N15</f>
        <v>0</v>
      </c>
      <c r="H15" s="184">
        <f>O15</f>
        <v>0.33000000000000007</v>
      </c>
      <c r="I15" s="70" t="s">
        <v>198</v>
      </c>
      <c r="J15" s="25"/>
      <c r="K15" s="207">
        <v>11.06</v>
      </c>
      <c r="L15" s="211">
        <v>11.39</v>
      </c>
      <c r="M15" s="270">
        <f t="shared" si="0"/>
        <v>11.39</v>
      </c>
      <c r="N15" s="1">
        <f t="shared" si="1"/>
        <v>0</v>
      </c>
      <c r="O15" s="222">
        <f t="shared" si="2"/>
        <v>0.33000000000000007</v>
      </c>
    </row>
    <row r="16" spans="1:15" s="6" customFormat="1" ht="12.75">
      <c r="A16" s="9">
        <v>292920019</v>
      </c>
      <c r="B16" s="9" t="s">
        <v>72</v>
      </c>
      <c r="C16" s="111">
        <f>'datos piezometría'!C63</f>
        <v>39892</v>
      </c>
      <c r="D16" s="10">
        <f>'datos piezometría'!G63</f>
        <v>4.19</v>
      </c>
      <c r="E16" s="114">
        <v>7.37</v>
      </c>
      <c r="F16" s="70">
        <f>'datos piezometría'!I63</f>
        <v>3.1799999999999997</v>
      </c>
      <c r="G16" s="241">
        <f>N16</f>
        <v>-0.14000000000000012</v>
      </c>
      <c r="H16" s="184">
        <f>O16</f>
        <v>0.16999999999999993</v>
      </c>
      <c r="I16" s="70" t="s">
        <v>198</v>
      </c>
      <c r="J16" s="25"/>
      <c r="K16" s="223">
        <v>3.01</v>
      </c>
      <c r="L16" s="242">
        <v>3.32</v>
      </c>
      <c r="M16" s="270">
        <f t="shared" si="0"/>
        <v>3.1799999999999997</v>
      </c>
      <c r="N16" s="1">
        <f t="shared" si="1"/>
        <v>-0.14000000000000012</v>
      </c>
      <c r="O16" s="222">
        <f t="shared" si="2"/>
        <v>0.16999999999999993</v>
      </c>
    </row>
    <row r="17" spans="1:15" s="6" customFormat="1" ht="13.5" thickBot="1">
      <c r="A17" s="9">
        <v>292920058</v>
      </c>
      <c r="B17" s="9" t="s">
        <v>123</v>
      </c>
      <c r="C17" s="111">
        <f>'datos piezometría'!C64</f>
        <v>39886</v>
      </c>
      <c r="D17" s="10">
        <f>'datos piezometría'!G64</f>
        <v>2.36</v>
      </c>
      <c r="E17" s="114">
        <v>6.19</v>
      </c>
      <c r="F17" s="70">
        <f>'datos piezometría'!I64</f>
        <v>3.8300000000000005</v>
      </c>
      <c r="G17" s="241">
        <f>N17</f>
        <v>-0.10999999999999943</v>
      </c>
      <c r="H17" s="184">
        <f>O17</f>
        <v>0.2100000000000004</v>
      </c>
      <c r="I17" s="70" t="s">
        <v>198</v>
      </c>
      <c r="J17" s="25"/>
      <c r="K17" s="198">
        <v>3.62</v>
      </c>
      <c r="L17" s="212">
        <v>3.94</v>
      </c>
      <c r="M17" s="271">
        <f t="shared" si="0"/>
        <v>3.8300000000000005</v>
      </c>
      <c r="N17" s="224">
        <f t="shared" si="1"/>
        <v>-0.10999999999999943</v>
      </c>
      <c r="O17" s="225">
        <f t="shared" si="2"/>
        <v>0.2100000000000004</v>
      </c>
    </row>
    <row r="18" spans="1:15" s="6" customFormat="1" ht="12.75" thickBot="1">
      <c r="A18" s="22"/>
      <c r="B18" s="19"/>
      <c r="C18" s="19"/>
      <c r="D18" s="19"/>
      <c r="E18" s="23"/>
      <c r="F18" s="21"/>
      <c r="G18" s="21"/>
      <c r="H18" s="21"/>
      <c r="I18" s="21"/>
      <c r="J18" s="25"/>
      <c r="K18" s="30"/>
      <c r="L18" s="30"/>
      <c r="M18" s="30"/>
      <c r="N18" s="30"/>
      <c r="O18" s="30"/>
    </row>
    <row r="19" spans="1:10" s="6" customFormat="1" ht="13.5" thickBot="1" thickTop="1">
      <c r="A19" s="33" t="s">
        <v>60</v>
      </c>
      <c r="B19" s="18"/>
      <c r="C19" s="19"/>
      <c r="D19" s="20">
        <f>AVERAGE(D12:D17)</f>
        <v>11.654</v>
      </c>
      <c r="E19" s="21"/>
      <c r="F19" s="20">
        <f>AVERAGE(F12:F17)</f>
        <v>9.336</v>
      </c>
      <c r="G19" s="73">
        <f>AVERAGE(G12:G17)</f>
        <v>-0.07000000000000055</v>
      </c>
      <c r="H19" s="73">
        <f>AVERAGE(H12:H17)</f>
        <v>0.2479999999999996</v>
      </c>
      <c r="I19" s="77"/>
      <c r="J19" s="25"/>
    </row>
    <row r="20" spans="1:10" s="6" customFormat="1" ht="13.5" customHeight="1" thickTop="1">
      <c r="A20" s="380" t="s">
        <v>217</v>
      </c>
      <c r="B20" s="380"/>
      <c r="C20" s="380"/>
      <c r="D20" s="380"/>
      <c r="E20" s="38"/>
      <c r="F20" s="12"/>
      <c r="G20" s="38"/>
      <c r="H20" s="38"/>
      <c r="I20" s="72"/>
      <c r="J20" s="216"/>
    </row>
    <row r="21" spans="5:9" ht="30" customHeight="1">
      <c r="E21" s="386" t="s">
        <v>220</v>
      </c>
      <c r="F21" s="386"/>
      <c r="G21" s="386"/>
      <c r="H21" s="386"/>
      <c r="I21" s="386"/>
    </row>
    <row r="22" spans="6:16" ht="26.25" customHeight="1">
      <c r="F22" s="395" t="s">
        <v>221</v>
      </c>
      <c r="G22" s="395"/>
      <c r="H22" s="395"/>
      <c r="I22" s="395"/>
      <c r="K22" s="396" t="s">
        <v>213</v>
      </c>
      <c r="L22" s="396"/>
      <c r="M22" s="396"/>
      <c r="N22" s="396"/>
      <c r="O22" s="396"/>
      <c r="P22" s="396"/>
    </row>
    <row r="23" spans="5:12" ht="18" customHeight="1">
      <c r="E23" s="26"/>
      <c r="F23" s="394" t="s">
        <v>216</v>
      </c>
      <c r="G23" s="394"/>
      <c r="H23" s="394"/>
      <c r="I23" s="108"/>
      <c r="J23" s="189"/>
      <c r="K23" s="360"/>
      <c r="L23" s="361">
        <v>39845</v>
      </c>
    </row>
    <row r="24" spans="1:10" s="6" customFormat="1" ht="19.5" customHeight="1">
      <c r="A24" s="37"/>
      <c r="B24" s="11"/>
      <c r="C24" s="11"/>
      <c r="D24" s="11"/>
      <c r="E24" s="38"/>
      <c r="F24" s="12"/>
      <c r="G24" s="38"/>
      <c r="H24" s="38"/>
      <c r="I24" s="72"/>
      <c r="J24" s="216"/>
    </row>
    <row r="25" spans="1:15" ht="14.25">
      <c r="A25" s="24" t="s">
        <v>142</v>
      </c>
      <c r="B25" s="34"/>
      <c r="C25" s="34"/>
      <c r="D25" s="27"/>
      <c r="E25" s="35"/>
      <c r="F25" s="16"/>
      <c r="G25" s="15"/>
      <c r="H25" s="15"/>
      <c r="I25" s="64"/>
      <c r="J25" s="215"/>
      <c r="L25" s="1"/>
      <c r="M25" s="1"/>
      <c r="N25" s="1"/>
      <c r="O25" s="1"/>
    </row>
    <row r="26" spans="1:12" s="6" customFormat="1" ht="19.5" customHeight="1">
      <c r="A26" s="392" t="s">
        <v>209</v>
      </c>
      <c r="B26" s="393"/>
      <c r="C26" s="393"/>
      <c r="D26" s="393"/>
      <c r="E26" s="393"/>
      <c r="F26" s="393"/>
      <c r="G26" s="393"/>
      <c r="I26" s="65"/>
      <c r="J26" s="190"/>
      <c r="L26" s="38"/>
    </row>
    <row r="27" spans="1:15" s="6" customFormat="1" ht="25.5" customHeight="1" thickBot="1">
      <c r="A27" s="29" t="s">
        <v>55</v>
      </c>
      <c r="B27" s="93" t="str">
        <f>B7</f>
        <v>Marzo</v>
      </c>
      <c r="C27" s="125" t="s">
        <v>56</v>
      </c>
      <c r="D27" s="333">
        <f>D7</f>
        <v>2009</v>
      </c>
      <c r="E27" s="36"/>
      <c r="F27" s="36"/>
      <c r="G27" s="36"/>
      <c r="I27" s="65"/>
      <c r="J27" s="190"/>
      <c r="L27" s="30"/>
      <c r="M27" s="30"/>
      <c r="N27" s="30"/>
      <c r="O27" s="30"/>
    </row>
    <row r="28" spans="1:14" s="7" customFormat="1" ht="15.75" customHeight="1" thickTop="1">
      <c r="A28" s="383" t="s">
        <v>50</v>
      </c>
      <c r="B28" s="383" t="s">
        <v>214</v>
      </c>
      <c r="C28" s="383" t="s">
        <v>46</v>
      </c>
      <c r="D28" s="383" t="s">
        <v>45</v>
      </c>
      <c r="E28" s="383" t="s">
        <v>43</v>
      </c>
      <c r="F28" s="383" t="s">
        <v>44</v>
      </c>
      <c r="G28" s="389" t="s">
        <v>57</v>
      </c>
      <c r="H28" s="390"/>
      <c r="I28" s="391"/>
      <c r="J28" s="42"/>
      <c r="K28" s="15"/>
      <c r="L28" s="15"/>
      <c r="M28" s="15"/>
      <c r="N28" s="15"/>
    </row>
    <row r="29" spans="1:14" s="7" customFormat="1" ht="13.5" customHeight="1" thickBot="1">
      <c r="A29" s="384"/>
      <c r="B29" s="384"/>
      <c r="C29" s="384"/>
      <c r="D29" s="384"/>
      <c r="E29" s="384"/>
      <c r="F29" s="384"/>
      <c r="G29" s="127" t="s">
        <v>58</v>
      </c>
      <c r="H29" s="387" t="s">
        <v>199</v>
      </c>
      <c r="I29" s="388"/>
      <c r="J29" s="42"/>
      <c r="K29" s="15"/>
      <c r="L29" s="15"/>
      <c r="M29" s="15"/>
      <c r="N29" s="15"/>
    </row>
    <row r="30" spans="1:15" s="7" customFormat="1" ht="12" customHeight="1" thickBot="1">
      <c r="A30" s="385"/>
      <c r="B30" s="385"/>
      <c r="C30" s="385"/>
      <c r="D30" s="385"/>
      <c r="E30" s="385"/>
      <c r="F30" s="385"/>
      <c r="G30" s="123" t="str">
        <f>G10</f>
        <v>(febrero)</v>
      </c>
      <c r="H30" s="128"/>
      <c r="I30" s="202" t="s">
        <v>85</v>
      </c>
      <c r="J30" s="44"/>
      <c r="K30" s="350" t="s">
        <v>212</v>
      </c>
      <c r="L30" s="268" t="s">
        <v>186</v>
      </c>
      <c r="M30" s="192" t="s">
        <v>187</v>
      </c>
      <c r="N30" s="201" t="s">
        <v>188</v>
      </c>
      <c r="O30" s="200" t="s">
        <v>184</v>
      </c>
    </row>
    <row r="31" spans="1:14" ht="14.25" thickBot="1" thickTop="1">
      <c r="A31" s="42"/>
      <c r="B31" s="42"/>
      <c r="C31" s="55"/>
      <c r="D31" s="55"/>
      <c r="E31" s="55"/>
      <c r="F31" s="55"/>
      <c r="G31" s="56"/>
      <c r="H31" s="68"/>
      <c r="I31" s="57"/>
      <c r="J31" s="57"/>
      <c r="K31" s="1"/>
      <c r="L31" s="1"/>
      <c r="M31" s="1"/>
      <c r="N31" s="1"/>
    </row>
    <row r="32" spans="1:15" ht="12.75">
      <c r="A32" s="9">
        <v>282980041</v>
      </c>
      <c r="B32" s="9" t="s">
        <v>73</v>
      </c>
      <c r="C32" s="111">
        <f>'datos piezometría'!C66</f>
        <v>39899</v>
      </c>
      <c r="D32" s="10">
        <f>'datos piezometría'!G66</f>
        <v>38.21</v>
      </c>
      <c r="E32" s="116">
        <v>55.62</v>
      </c>
      <c r="F32" s="70">
        <f>'datos piezometría'!I66</f>
        <v>17.409999999999997</v>
      </c>
      <c r="G32" s="241">
        <f>N32</f>
        <v>-0.7900000000000027</v>
      </c>
      <c r="H32" s="183">
        <f>O32</f>
        <v>-1.9400000000000048</v>
      </c>
      <c r="I32" s="70" t="s">
        <v>198</v>
      </c>
      <c r="J32" s="25"/>
      <c r="K32" s="197">
        <v>19.35</v>
      </c>
      <c r="L32" s="210">
        <v>18.2</v>
      </c>
      <c r="M32" s="272">
        <f>F32</f>
        <v>17.409999999999997</v>
      </c>
      <c r="N32" s="220">
        <f>M32-L32</f>
        <v>-0.7900000000000027</v>
      </c>
      <c r="O32" s="221">
        <f>M32-K32</f>
        <v>-1.9400000000000048</v>
      </c>
    </row>
    <row r="33" spans="1:15" ht="13.5" thickBot="1">
      <c r="A33" s="9">
        <v>282980081</v>
      </c>
      <c r="B33" s="9" t="s">
        <v>162</v>
      </c>
      <c r="C33" s="111">
        <f>'datos piezometría'!C67</f>
        <v>39902</v>
      </c>
      <c r="D33" s="10">
        <f>'datos piezometría'!G67</f>
        <v>15.34</v>
      </c>
      <c r="E33" s="114">
        <v>75</v>
      </c>
      <c r="F33" s="70">
        <f>'datos piezometría'!I67</f>
        <v>59.66</v>
      </c>
      <c r="G33" s="241">
        <f>N33</f>
        <v>-0.22000000000000597</v>
      </c>
      <c r="H33" s="183">
        <f>O33</f>
        <v>0.1699999999999946</v>
      </c>
      <c r="I33" s="70" t="s">
        <v>198</v>
      </c>
      <c r="J33" s="25"/>
      <c r="K33" s="198">
        <v>59.49</v>
      </c>
      <c r="L33" s="212">
        <v>59.88</v>
      </c>
      <c r="M33" s="273">
        <f>F33</f>
        <v>59.66</v>
      </c>
      <c r="N33" s="224">
        <f>M33-L33</f>
        <v>-0.22000000000000597</v>
      </c>
      <c r="O33" s="225">
        <f>M33-K33</f>
        <v>0.1699999999999946</v>
      </c>
    </row>
    <row r="34" spans="1:14" ht="13.5" thickBot="1">
      <c r="A34" s="22"/>
      <c r="B34" s="19"/>
      <c r="C34" s="19"/>
      <c r="D34" s="19"/>
      <c r="E34" s="23"/>
      <c r="F34" s="21"/>
      <c r="G34" s="21"/>
      <c r="H34" s="21"/>
      <c r="I34" s="21"/>
      <c r="J34" s="25"/>
      <c r="K34" s="1"/>
      <c r="L34" s="1"/>
      <c r="M34" s="1"/>
      <c r="N34" s="1"/>
    </row>
    <row r="35" spans="1:14" ht="14.25" thickBot="1" thickTop="1">
      <c r="A35" s="17" t="s">
        <v>60</v>
      </c>
      <c r="B35" s="18"/>
      <c r="C35" s="19"/>
      <c r="D35" s="20">
        <f>AVERAGE(D32:D33)</f>
        <v>26.775</v>
      </c>
      <c r="E35" s="20"/>
      <c r="F35" s="20">
        <f>AVERAGE(F32:F33)</f>
        <v>38.535</v>
      </c>
      <c r="G35" s="73">
        <f>AVERAGE(G32:G33)</f>
        <v>-0.5050000000000043</v>
      </c>
      <c r="H35" s="73">
        <f>AVERAGE(H32:H33)</f>
        <v>-0.8850000000000051</v>
      </c>
      <c r="I35" s="77"/>
      <c r="J35" s="25"/>
      <c r="K35" s="1"/>
      <c r="L35" s="1"/>
      <c r="M35" s="1"/>
      <c r="N35" s="1"/>
    </row>
    <row r="36" spans="1:16" s="6" customFormat="1" ht="13.5" thickTop="1">
      <c r="A36" s="110"/>
      <c r="B36" s="11"/>
      <c r="C36" s="11"/>
      <c r="D36" s="11"/>
      <c r="E36" s="38"/>
      <c r="F36" s="12"/>
      <c r="G36" s="38"/>
      <c r="H36" s="39"/>
      <c r="I36" s="66"/>
      <c r="J36" s="217"/>
      <c r="L36" s="12"/>
      <c r="M36" s="1"/>
      <c r="N36" s="1"/>
      <c r="O36" s="1"/>
      <c r="P36" s="1"/>
    </row>
    <row r="37" spans="5:10" ht="28.5" customHeight="1">
      <c r="E37" s="26"/>
      <c r="F37" s="26"/>
      <c r="G37" s="26"/>
      <c r="H37" s="26"/>
      <c r="I37" s="67"/>
      <c r="J37" s="219"/>
    </row>
    <row r="38" spans="1:15" ht="14.25">
      <c r="A38" s="24" t="s">
        <v>143</v>
      </c>
      <c r="B38" s="34"/>
      <c r="C38" s="34"/>
      <c r="D38" s="27"/>
      <c r="E38" s="35"/>
      <c r="F38" s="16"/>
      <c r="G38" s="15"/>
      <c r="H38" s="15"/>
      <c r="I38" s="64"/>
      <c r="J38" s="215"/>
      <c r="L38" s="1"/>
      <c r="M38" s="1"/>
      <c r="N38" s="1"/>
      <c r="O38" s="1"/>
    </row>
    <row r="39" spans="1:12" s="6" customFormat="1" ht="19.5" customHeight="1">
      <c r="A39" s="392" t="s">
        <v>209</v>
      </c>
      <c r="B39" s="393"/>
      <c r="C39" s="393"/>
      <c r="D39" s="393"/>
      <c r="E39" s="393"/>
      <c r="F39" s="393"/>
      <c r="G39" s="393"/>
      <c r="I39" s="65"/>
      <c r="J39" s="190"/>
      <c r="L39" s="38"/>
    </row>
    <row r="40" spans="1:15" s="6" customFormat="1" ht="25.5" customHeight="1" thickBot="1">
      <c r="A40" s="29" t="s">
        <v>55</v>
      </c>
      <c r="B40" s="93" t="str">
        <f>B7</f>
        <v>Marzo</v>
      </c>
      <c r="C40" s="125" t="s">
        <v>56</v>
      </c>
      <c r="D40" s="333">
        <f>D7</f>
        <v>2009</v>
      </c>
      <c r="E40" s="36"/>
      <c r="F40" s="36"/>
      <c r="G40" s="36"/>
      <c r="I40" s="65"/>
      <c r="J40" s="190"/>
      <c r="L40" s="30"/>
      <c r="M40" s="30"/>
      <c r="N40" s="30"/>
      <c r="O40" s="30"/>
    </row>
    <row r="41" spans="1:14" s="7" customFormat="1" ht="15.75" customHeight="1" thickTop="1">
      <c r="A41" s="383" t="s">
        <v>50</v>
      </c>
      <c r="B41" s="383" t="s">
        <v>214</v>
      </c>
      <c r="C41" s="383" t="s">
        <v>46</v>
      </c>
      <c r="D41" s="383" t="s">
        <v>45</v>
      </c>
      <c r="E41" s="383" t="s">
        <v>43</v>
      </c>
      <c r="F41" s="383" t="s">
        <v>44</v>
      </c>
      <c r="G41" s="389" t="s">
        <v>57</v>
      </c>
      <c r="H41" s="390"/>
      <c r="I41" s="391"/>
      <c r="J41" s="42"/>
      <c r="K41" s="15"/>
      <c r="L41" s="15"/>
      <c r="M41" s="15"/>
      <c r="N41" s="15"/>
    </row>
    <row r="42" spans="1:14" s="7" customFormat="1" ht="13.5" customHeight="1" thickBot="1">
      <c r="A42" s="384"/>
      <c r="B42" s="384"/>
      <c r="C42" s="384"/>
      <c r="D42" s="384"/>
      <c r="E42" s="384"/>
      <c r="F42" s="384"/>
      <c r="G42" s="127" t="s">
        <v>58</v>
      </c>
      <c r="H42" s="387" t="s">
        <v>199</v>
      </c>
      <c r="I42" s="388"/>
      <c r="J42" s="42"/>
      <c r="K42" s="15"/>
      <c r="L42" s="15"/>
      <c r="M42" s="15"/>
      <c r="N42" s="15"/>
    </row>
    <row r="43" spans="1:15" s="7" customFormat="1" ht="12" customHeight="1" thickBot="1">
      <c r="A43" s="385"/>
      <c r="B43" s="385"/>
      <c r="C43" s="385"/>
      <c r="D43" s="385"/>
      <c r="E43" s="385"/>
      <c r="F43" s="385"/>
      <c r="G43" s="123" t="str">
        <f>G10</f>
        <v>(febrero)</v>
      </c>
      <c r="H43" s="128"/>
      <c r="I43" s="202" t="s">
        <v>85</v>
      </c>
      <c r="J43" s="44"/>
      <c r="K43" s="350" t="s">
        <v>212</v>
      </c>
      <c r="L43" s="268" t="s">
        <v>186</v>
      </c>
      <c r="M43" s="192" t="s">
        <v>187</v>
      </c>
      <c r="N43" s="201" t="s">
        <v>188</v>
      </c>
      <c r="O43" s="200" t="s">
        <v>184</v>
      </c>
    </row>
    <row r="44" spans="1:14" ht="14.25" thickBot="1" thickTop="1">
      <c r="A44" s="102"/>
      <c r="B44" s="102"/>
      <c r="C44" s="103"/>
      <c r="D44" s="103"/>
      <c r="E44" s="103"/>
      <c r="F44" s="103"/>
      <c r="G44" s="104"/>
      <c r="H44" s="105"/>
      <c r="I44" s="106"/>
      <c r="J44" s="57"/>
      <c r="K44" s="1"/>
      <c r="L44" s="1"/>
      <c r="M44" s="1"/>
      <c r="N44" s="1"/>
    </row>
    <row r="45" spans="1:15" ht="14.25" thickBot="1" thickTop="1">
      <c r="A45" s="97">
        <v>282980065</v>
      </c>
      <c r="B45" s="97" t="s">
        <v>6</v>
      </c>
      <c r="C45" s="117">
        <f>'datos piezometría'!C69</f>
        <v>39899</v>
      </c>
      <c r="D45" s="32">
        <f>'datos piezometría'!G69</f>
        <v>30.63</v>
      </c>
      <c r="E45" s="79">
        <v>44.72</v>
      </c>
      <c r="F45" s="76">
        <f>'datos piezometría'!I69</f>
        <v>14.09</v>
      </c>
      <c r="G45" s="243">
        <f>N45</f>
        <v>-0.5099999999999998</v>
      </c>
      <c r="H45" s="244">
        <f>O45</f>
        <v>0.019999999999999574</v>
      </c>
      <c r="I45" s="76" t="s">
        <v>198</v>
      </c>
      <c r="J45" s="187"/>
      <c r="K45" s="77">
        <v>14.07</v>
      </c>
      <c r="L45" s="213">
        <v>14.6</v>
      </c>
      <c r="M45" s="274">
        <f>F45</f>
        <v>14.09</v>
      </c>
      <c r="N45" s="226">
        <f>M45-L45</f>
        <v>-0.5099999999999998</v>
      </c>
      <c r="O45" s="227">
        <f>M45-K45</f>
        <v>0.019999999999999574</v>
      </c>
    </row>
    <row r="46" spans="1:10" ht="13.5" thickTop="1">
      <c r="A46" s="380"/>
      <c r="B46" s="380"/>
      <c r="C46" s="380"/>
      <c r="D46" s="380"/>
      <c r="E46" s="26"/>
      <c r="F46" s="121"/>
      <c r="G46" s="26"/>
      <c r="H46" s="26"/>
      <c r="I46" s="67"/>
      <c r="J46" s="219"/>
    </row>
    <row r="47" spans="5:9" ht="30" customHeight="1">
      <c r="E47" s="386" t="s">
        <v>220</v>
      </c>
      <c r="F47" s="386"/>
      <c r="G47" s="386"/>
      <c r="H47" s="386"/>
      <c r="I47" s="386"/>
    </row>
    <row r="48" spans="6:16" ht="26.25" customHeight="1">
      <c r="F48" s="395" t="s">
        <v>221</v>
      </c>
      <c r="G48" s="395"/>
      <c r="H48" s="395"/>
      <c r="I48" s="395"/>
      <c r="K48" s="396" t="s">
        <v>213</v>
      </c>
      <c r="L48" s="396"/>
      <c r="M48" s="396"/>
      <c r="N48" s="396"/>
      <c r="O48" s="396"/>
      <c r="P48" s="396"/>
    </row>
    <row r="49" spans="5:12" ht="18" customHeight="1">
      <c r="E49" s="26"/>
      <c r="F49" s="394" t="s">
        <v>216</v>
      </c>
      <c r="G49" s="394"/>
      <c r="H49" s="394"/>
      <c r="I49" s="108"/>
      <c r="J49" s="189"/>
      <c r="K49" s="360"/>
      <c r="L49" s="361">
        <v>39845</v>
      </c>
    </row>
    <row r="50" spans="5:10" ht="16.5" customHeight="1">
      <c r="E50" s="26"/>
      <c r="F50" s="26"/>
      <c r="G50" s="26"/>
      <c r="H50" s="26"/>
      <c r="I50" s="108"/>
      <c r="J50" s="189"/>
    </row>
    <row r="51" spans="1:10" ht="14.25">
      <c r="A51" s="24" t="s">
        <v>144</v>
      </c>
      <c r="B51" s="34"/>
      <c r="C51" s="34"/>
      <c r="D51" s="27"/>
      <c r="E51" s="35"/>
      <c r="F51" s="16"/>
      <c r="G51" s="15"/>
      <c r="H51" s="15"/>
      <c r="I51" s="64"/>
      <c r="J51" s="215"/>
    </row>
    <row r="52" spans="1:12" s="6" customFormat="1" ht="16.5" customHeight="1">
      <c r="A52" s="392" t="s">
        <v>209</v>
      </c>
      <c r="B52" s="393"/>
      <c r="C52" s="393"/>
      <c r="D52" s="393"/>
      <c r="E52" s="393"/>
      <c r="F52" s="393"/>
      <c r="G52" s="393"/>
      <c r="I52" s="65"/>
      <c r="J52" s="190"/>
      <c r="L52" s="38"/>
    </row>
    <row r="53" spans="1:15" s="6" customFormat="1" ht="25.5" customHeight="1" thickBot="1">
      <c r="A53" s="29" t="s">
        <v>55</v>
      </c>
      <c r="B53" s="93" t="str">
        <f>B7</f>
        <v>Marzo</v>
      </c>
      <c r="C53" s="125" t="s">
        <v>56</v>
      </c>
      <c r="D53" s="333">
        <f>D7</f>
        <v>2009</v>
      </c>
      <c r="E53" s="36"/>
      <c r="F53" s="36"/>
      <c r="G53" s="36"/>
      <c r="I53" s="65"/>
      <c r="J53" s="190"/>
      <c r="L53" s="30"/>
      <c r="M53" s="30"/>
      <c r="N53" s="30"/>
      <c r="O53" s="30"/>
    </row>
    <row r="54" spans="1:14" s="7" customFormat="1" ht="15.75" customHeight="1" thickTop="1">
      <c r="A54" s="383" t="s">
        <v>50</v>
      </c>
      <c r="B54" s="383" t="s">
        <v>214</v>
      </c>
      <c r="C54" s="383" t="s">
        <v>46</v>
      </c>
      <c r="D54" s="383" t="s">
        <v>45</v>
      </c>
      <c r="E54" s="383" t="s">
        <v>43</v>
      </c>
      <c r="F54" s="383" t="s">
        <v>44</v>
      </c>
      <c r="G54" s="389" t="s">
        <v>57</v>
      </c>
      <c r="H54" s="390"/>
      <c r="I54" s="391"/>
      <c r="J54" s="42"/>
      <c r="K54" s="15"/>
      <c r="L54" s="15"/>
      <c r="M54" s="15"/>
      <c r="N54" s="15"/>
    </row>
    <row r="55" spans="1:14" s="7" customFormat="1" ht="13.5" customHeight="1" thickBot="1">
      <c r="A55" s="384"/>
      <c r="B55" s="384"/>
      <c r="C55" s="384"/>
      <c r="D55" s="384"/>
      <c r="E55" s="384"/>
      <c r="F55" s="384"/>
      <c r="G55" s="127" t="s">
        <v>58</v>
      </c>
      <c r="H55" s="387" t="s">
        <v>199</v>
      </c>
      <c r="I55" s="388"/>
      <c r="J55" s="42"/>
      <c r="K55" s="15"/>
      <c r="L55" s="15"/>
      <c r="M55" s="15"/>
      <c r="N55" s="15"/>
    </row>
    <row r="56" spans="1:15" s="7" customFormat="1" ht="12" customHeight="1" thickBot="1">
      <c r="A56" s="385"/>
      <c r="B56" s="385"/>
      <c r="C56" s="385"/>
      <c r="D56" s="385"/>
      <c r="E56" s="385"/>
      <c r="F56" s="385"/>
      <c r="G56" s="123" t="str">
        <f>G10</f>
        <v>(febrero)</v>
      </c>
      <c r="H56" s="128"/>
      <c r="I56" s="202" t="s">
        <v>85</v>
      </c>
      <c r="J56" s="44"/>
      <c r="K56" s="350" t="s">
        <v>212</v>
      </c>
      <c r="L56" s="268" t="s">
        <v>186</v>
      </c>
      <c r="M56" s="192" t="s">
        <v>187</v>
      </c>
      <c r="N56" s="201" t="s">
        <v>188</v>
      </c>
      <c r="O56" s="200" t="s">
        <v>184</v>
      </c>
    </row>
    <row r="57" spans="1:11" ht="14.25" thickBot="1" thickTop="1">
      <c r="A57" s="42"/>
      <c r="B57" s="42"/>
      <c r="C57" s="55"/>
      <c r="D57" s="55"/>
      <c r="E57" s="55"/>
      <c r="F57" s="55"/>
      <c r="G57" s="56"/>
      <c r="H57" s="68"/>
      <c r="I57" s="57"/>
      <c r="J57" s="57"/>
      <c r="K57" s="1"/>
    </row>
    <row r="58" spans="1:15" ht="12.75">
      <c r="A58" s="9">
        <v>292950011</v>
      </c>
      <c r="B58" s="9" t="s">
        <v>29</v>
      </c>
      <c r="C58" s="111">
        <f>'datos piezometría'!C71</f>
        <v>39892</v>
      </c>
      <c r="D58" s="48">
        <f>'datos piezometría'!G71</f>
        <v>10.74</v>
      </c>
      <c r="E58" s="48">
        <v>22.94</v>
      </c>
      <c r="F58" s="48">
        <f>'datos piezometría'!I71</f>
        <v>12.200000000000001</v>
      </c>
      <c r="G58" s="241">
        <f>N58</f>
        <v>-0.1899999999999995</v>
      </c>
      <c r="H58" s="245">
        <f>O58</f>
        <v>0.370000000000001</v>
      </c>
      <c r="I58" s="69" t="s">
        <v>198</v>
      </c>
      <c r="J58" s="13"/>
      <c r="K58" s="197">
        <v>11.83</v>
      </c>
      <c r="L58" s="210">
        <v>12.39</v>
      </c>
      <c r="M58" s="275">
        <f>F58</f>
        <v>12.200000000000001</v>
      </c>
      <c r="N58" s="220">
        <f>M58-L58</f>
        <v>-0.1899999999999995</v>
      </c>
      <c r="O58" s="221">
        <f>M58-K58</f>
        <v>0.370000000000001</v>
      </c>
    </row>
    <row r="59" spans="1:15" ht="13.5" thickBot="1">
      <c r="A59" s="9">
        <v>292950017</v>
      </c>
      <c r="B59" s="9" t="s">
        <v>163</v>
      </c>
      <c r="C59" s="111">
        <f>'datos piezometría'!C72</f>
        <v>39902</v>
      </c>
      <c r="D59" s="48">
        <f>'datos piezometría'!G72</f>
        <v>15.73</v>
      </c>
      <c r="E59" s="48">
        <v>32</v>
      </c>
      <c r="F59" s="48">
        <f>'datos piezometría'!I72</f>
        <v>16.27</v>
      </c>
      <c r="G59" s="241">
        <f>N59</f>
        <v>0.6699999999999999</v>
      </c>
      <c r="H59" s="245">
        <f>O59</f>
        <v>2.4800000000000004</v>
      </c>
      <c r="I59" s="69" t="s">
        <v>86</v>
      </c>
      <c r="J59" s="13"/>
      <c r="K59" s="198">
        <v>13.79</v>
      </c>
      <c r="L59" s="212">
        <v>15.6</v>
      </c>
      <c r="M59" s="276">
        <f>F59</f>
        <v>16.27</v>
      </c>
      <c r="N59" s="224">
        <f>M59-L59</f>
        <v>0.6699999999999999</v>
      </c>
      <c r="O59" s="225">
        <f>M59-K59</f>
        <v>2.4800000000000004</v>
      </c>
    </row>
    <row r="60" spans="1:15" ht="13.5" thickBot="1">
      <c r="A60" s="22"/>
      <c r="B60" s="19"/>
      <c r="C60" s="19"/>
      <c r="D60" s="19"/>
      <c r="E60" s="23"/>
      <c r="F60" s="21"/>
      <c r="G60" s="21"/>
      <c r="H60" s="21"/>
      <c r="I60" s="21"/>
      <c r="J60" s="25"/>
      <c r="K60" s="11"/>
      <c r="L60" s="1"/>
      <c r="M60" s="1"/>
      <c r="N60" s="1"/>
      <c r="O60" s="1"/>
    </row>
    <row r="61" spans="1:15" ht="14.25" thickBot="1" thickTop="1">
      <c r="A61" s="17" t="s">
        <v>60</v>
      </c>
      <c r="B61" s="18"/>
      <c r="C61" s="19"/>
      <c r="D61" s="20">
        <f>AVERAGE(D58:D59)</f>
        <v>13.235</v>
      </c>
      <c r="E61" s="20"/>
      <c r="F61" s="20">
        <f>AVERAGE(F58:F59)</f>
        <v>14.235</v>
      </c>
      <c r="G61" s="73">
        <f>AVERAGE(G58:G59)</f>
        <v>0.2400000000000002</v>
      </c>
      <c r="H61" s="73">
        <f>AVERAGE(H58:H59)</f>
        <v>1.4250000000000007</v>
      </c>
      <c r="I61" s="78"/>
      <c r="J61" s="13"/>
      <c r="K61" s="11"/>
      <c r="L61" s="1"/>
      <c r="M61" s="1"/>
      <c r="N61" s="1"/>
      <c r="O61" s="1"/>
    </row>
    <row r="62" spans="5:10" ht="34.5" customHeight="1" thickTop="1">
      <c r="E62" s="26"/>
      <c r="F62" s="26"/>
      <c r="G62" s="26"/>
      <c r="H62" s="26"/>
      <c r="I62" s="26"/>
      <c r="J62" s="189"/>
    </row>
    <row r="63" spans="1:10" ht="14.25">
      <c r="A63" s="24" t="s">
        <v>146</v>
      </c>
      <c r="B63" s="34"/>
      <c r="C63" s="34"/>
      <c r="D63" s="27"/>
      <c r="E63" s="35"/>
      <c r="F63" s="16"/>
      <c r="G63" s="15"/>
      <c r="H63" s="15"/>
      <c r="I63" s="64"/>
      <c r="J63" s="215"/>
    </row>
    <row r="64" spans="1:12" s="6" customFormat="1" ht="16.5" customHeight="1">
      <c r="A64" s="392" t="s">
        <v>209</v>
      </c>
      <c r="B64" s="393"/>
      <c r="C64" s="393"/>
      <c r="D64" s="393"/>
      <c r="E64" s="393"/>
      <c r="F64" s="393"/>
      <c r="G64" s="393"/>
      <c r="I64" s="65"/>
      <c r="J64" s="190"/>
      <c r="L64" s="38"/>
    </row>
    <row r="65" spans="1:15" s="6" customFormat="1" ht="25.5" customHeight="1" thickBot="1">
      <c r="A65" s="29" t="s">
        <v>55</v>
      </c>
      <c r="B65" s="93" t="str">
        <f>B7</f>
        <v>Marzo</v>
      </c>
      <c r="C65" s="125" t="s">
        <v>56</v>
      </c>
      <c r="D65" s="333">
        <f>D7</f>
        <v>2009</v>
      </c>
      <c r="E65" s="36"/>
      <c r="F65" s="36"/>
      <c r="G65" s="36"/>
      <c r="I65" s="65"/>
      <c r="J65" s="190"/>
      <c r="L65" s="30"/>
      <c r="M65" s="30"/>
      <c r="N65" s="30"/>
      <c r="O65" s="30"/>
    </row>
    <row r="66" spans="1:14" s="7" customFormat="1" ht="15.75" customHeight="1" thickTop="1">
      <c r="A66" s="383" t="s">
        <v>50</v>
      </c>
      <c r="B66" s="383" t="s">
        <v>214</v>
      </c>
      <c r="C66" s="383" t="s">
        <v>46</v>
      </c>
      <c r="D66" s="383" t="s">
        <v>45</v>
      </c>
      <c r="E66" s="383" t="s">
        <v>43</v>
      </c>
      <c r="F66" s="383" t="s">
        <v>44</v>
      </c>
      <c r="G66" s="389" t="s">
        <v>57</v>
      </c>
      <c r="H66" s="390"/>
      <c r="I66" s="391"/>
      <c r="J66" s="42"/>
      <c r="K66" s="15"/>
      <c r="L66" s="15"/>
      <c r="M66" s="15"/>
      <c r="N66" s="15"/>
    </row>
    <row r="67" spans="1:14" s="7" customFormat="1" ht="13.5" customHeight="1" thickBot="1">
      <c r="A67" s="384"/>
      <c r="B67" s="384"/>
      <c r="C67" s="384"/>
      <c r="D67" s="384"/>
      <c r="E67" s="384"/>
      <c r="F67" s="384"/>
      <c r="G67" s="127" t="s">
        <v>58</v>
      </c>
      <c r="H67" s="387" t="s">
        <v>199</v>
      </c>
      <c r="I67" s="388"/>
      <c r="J67" s="42"/>
      <c r="K67" s="15"/>
      <c r="L67" s="15"/>
      <c r="M67" s="15"/>
      <c r="N67" s="15"/>
    </row>
    <row r="68" spans="1:15" s="7" customFormat="1" ht="12" customHeight="1" thickBot="1">
      <c r="A68" s="385"/>
      <c r="B68" s="385"/>
      <c r="C68" s="385"/>
      <c r="D68" s="385"/>
      <c r="E68" s="385"/>
      <c r="F68" s="385"/>
      <c r="G68" s="123" t="str">
        <f>G10</f>
        <v>(febrero)</v>
      </c>
      <c r="H68" s="128"/>
      <c r="I68" s="202" t="s">
        <v>85</v>
      </c>
      <c r="J68" s="44"/>
      <c r="K68" s="350" t="s">
        <v>212</v>
      </c>
      <c r="L68" s="268" t="s">
        <v>186</v>
      </c>
      <c r="M68" s="192" t="s">
        <v>187</v>
      </c>
      <c r="N68" s="201" t="s">
        <v>188</v>
      </c>
      <c r="O68" s="200" t="s">
        <v>184</v>
      </c>
    </row>
    <row r="69" spans="1:11" ht="14.25" thickBot="1" thickTop="1">
      <c r="A69" s="42"/>
      <c r="B69" s="42"/>
      <c r="C69" s="55"/>
      <c r="D69" s="55"/>
      <c r="E69" s="55"/>
      <c r="F69" s="55"/>
      <c r="G69" s="56"/>
      <c r="H69" s="68"/>
      <c r="I69" s="57"/>
      <c r="J69" s="57"/>
      <c r="K69" s="1"/>
    </row>
    <row r="70" spans="1:15" ht="12.75">
      <c r="A70" s="9">
        <v>292960009</v>
      </c>
      <c r="B70" s="9" t="s">
        <v>164</v>
      </c>
      <c r="C70" s="111">
        <f>'datos piezometría'!C74</f>
        <v>39901</v>
      </c>
      <c r="D70" s="10">
        <f>'datos piezometría'!G74</f>
        <v>2.13</v>
      </c>
      <c r="E70" s="116">
        <v>13.59</v>
      </c>
      <c r="F70" s="70">
        <f>'datos piezometría'!I74</f>
        <v>11.46</v>
      </c>
      <c r="G70" s="241">
        <f>N70</f>
        <v>0.8300000000000001</v>
      </c>
      <c r="H70" s="183">
        <f>O70</f>
        <v>1.3500000000000014</v>
      </c>
      <c r="I70" s="69" t="s">
        <v>198</v>
      </c>
      <c r="J70" s="25"/>
      <c r="K70" s="197">
        <v>10.11</v>
      </c>
      <c r="L70" s="210">
        <v>10.63</v>
      </c>
      <c r="M70" s="275">
        <f>F70</f>
        <v>11.46</v>
      </c>
      <c r="N70" s="220">
        <f>M70-L70</f>
        <v>0.8300000000000001</v>
      </c>
      <c r="O70" s="221">
        <f>M70-K70</f>
        <v>1.3500000000000014</v>
      </c>
    </row>
    <row r="71" spans="1:15" ht="13.5" thickBot="1">
      <c r="A71" s="9">
        <v>292960146</v>
      </c>
      <c r="B71" s="9" t="s">
        <v>124</v>
      </c>
      <c r="C71" s="111">
        <f>'datos piezometría'!C75</f>
        <v>39887</v>
      </c>
      <c r="D71" s="10">
        <f>'datos piezometría'!G75</f>
        <v>3.81</v>
      </c>
      <c r="E71" s="115">
        <v>14.97</v>
      </c>
      <c r="F71" s="70">
        <f>'datos piezometría'!I75</f>
        <v>11.16</v>
      </c>
      <c r="G71" s="241">
        <f>N71</f>
        <v>-0.019999999999999574</v>
      </c>
      <c r="H71" s="183">
        <f>O71</f>
        <v>0.47000000000000064</v>
      </c>
      <c r="I71" s="69" t="s">
        <v>198</v>
      </c>
      <c r="J71" s="25"/>
      <c r="K71" s="198">
        <v>10.69</v>
      </c>
      <c r="L71" s="212">
        <v>11.18</v>
      </c>
      <c r="M71" s="276">
        <f>F71</f>
        <v>11.16</v>
      </c>
      <c r="N71" s="224">
        <f>M71-L71</f>
        <v>-0.019999999999999574</v>
      </c>
      <c r="O71" s="225">
        <f>M71-K71</f>
        <v>0.47000000000000064</v>
      </c>
    </row>
    <row r="72" spans="1:10" ht="13.5" thickBot="1">
      <c r="A72" s="22"/>
      <c r="B72" s="19"/>
      <c r="C72" s="19"/>
      <c r="D72" s="19"/>
      <c r="E72" s="23"/>
      <c r="F72" s="21"/>
      <c r="G72" s="21"/>
      <c r="H72" s="21"/>
      <c r="I72" s="21"/>
      <c r="J72" s="25"/>
    </row>
    <row r="73" spans="1:10" ht="14.25" thickBot="1" thickTop="1">
      <c r="A73" s="17" t="s">
        <v>60</v>
      </c>
      <c r="B73" s="18"/>
      <c r="C73" s="19"/>
      <c r="D73" s="20">
        <f>AVERAGE(D70:D71)</f>
        <v>2.9699999999999998</v>
      </c>
      <c r="E73" s="20"/>
      <c r="F73" s="20">
        <f>AVERAGE(F70:F71)</f>
        <v>11.31</v>
      </c>
      <c r="G73" s="73">
        <f>AVERAGE(G70:G71)</f>
        <v>0.40500000000000025</v>
      </c>
      <c r="H73" s="73">
        <f>AVERAGE(H70:H71)</f>
        <v>0.910000000000001</v>
      </c>
      <c r="I73" s="77"/>
      <c r="J73" s="25"/>
    </row>
    <row r="74" spans="1:10" ht="13.5" thickTop="1">
      <c r="A74" s="380"/>
      <c r="B74" s="380"/>
      <c r="C74" s="380"/>
      <c r="D74" s="380"/>
      <c r="E74" s="38"/>
      <c r="F74" s="38"/>
      <c r="G74" s="38"/>
      <c r="H74" s="38"/>
      <c r="I74" s="72"/>
      <c r="J74" s="216"/>
    </row>
    <row r="75" spans="5:9" ht="30" customHeight="1">
      <c r="E75" s="386" t="s">
        <v>220</v>
      </c>
      <c r="F75" s="386"/>
      <c r="G75" s="386"/>
      <c r="H75" s="386"/>
      <c r="I75" s="386"/>
    </row>
    <row r="76" spans="6:16" ht="26.25" customHeight="1">
      <c r="F76" s="395" t="s">
        <v>221</v>
      </c>
      <c r="G76" s="395"/>
      <c r="H76" s="395"/>
      <c r="I76" s="395"/>
      <c r="K76" s="396" t="s">
        <v>213</v>
      </c>
      <c r="L76" s="396"/>
      <c r="M76" s="396"/>
      <c r="N76" s="396"/>
      <c r="O76" s="396"/>
      <c r="P76" s="396"/>
    </row>
    <row r="77" spans="5:12" ht="18" customHeight="1">
      <c r="E77" s="26"/>
      <c r="F77" s="394" t="s">
        <v>216</v>
      </c>
      <c r="G77" s="394"/>
      <c r="H77" s="394"/>
      <c r="I77" s="108"/>
      <c r="J77" s="189"/>
      <c r="K77" s="360"/>
      <c r="L77" s="361">
        <v>39845</v>
      </c>
    </row>
    <row r="78" spans="1:10" ht="12.75" customHeight="1">
      <c r="A78" s="37"/>
      <c r="B78" s="11"/>
      <c r="C78" s="11"/>
      <c r="D78" s="11"/>
      <c r="E78" s="38"/>
      <c r="F78" s="38"/>
      <c r="G78" s="38"/>
      <c r="H78" s="38"/>
      <c r="I78" s="72"/>
      <c r="J78" s="216"/>
    </row>
    <row r="79" spans="1:10" ht="14.25">
      <c r="A79" s="24" t="s">
        <v>147</v>
      </c>
      <c r="B79" s="34"/>
      <c r="C79" s="34"/>
      <c r="D79" s="27"/>
      <c r="E79" s="35"/>
      <c r="F79" s="16"/>
      <c r="G79" s="15"/>
      <c r="H79" s="15"/>
      <c r="I79" s="64"/>
      <c r="J79" s="215"/>
    </row>
    <row r="80" spans="1:12" s="6" customFormat="1" ht="16.5" customHeight="1">
      <c r="A80" s="392" t="s">
        <v>209</v>
      </c>
      <c r="B80" s="393"/>
      <c r="C80" s="393"/>
      <c r="D80" s="393"/>
      <c r="E80" s="393"/>
      <c r="F80" s="393"/>
      <c r="G80" s="393"/>
      <c r="I80" s="65"/>
      <c r="J80" s="190"/>
      <c r="L80" s="38"/>
    </row>
    <row r="81" spans="1:15" s="6" customFormat="1" ht="25.5" customHeight="1" thickBot="1">
      <c r="A81" s="29" t="s">
        <v>55</v>
      </c>
      <c r="B81" s="93" t="str">
        <f>B7</f>
        <v>Marzo</v>
      </c>
      <c r="C81" s="125" t="s">
        <v>56</v>
      </c>
      <c r="D81" s="333">
        <f>D7</f>
        <v>2009</v>
      </c>
      <c r="E81" s="36"/>
      <c r="F81" s="36"/>
      <c r="G81" s="36"/>
      <c r="I81" s="65"/>
      <c r="J81" s="190"/>
      <c r="L81" s="30"/>
      <c r="M81" s="30"/>
      <c r="N81" s="30"/>
      <c r="O81" s="30"/>
    </row>
    <row r="82" spans="1:14" s="7" customFormat="1" ht="15.75" customHeight="1" thickTop="1">
      <c r="A82" s="383" t="s">
        <v>50</v>
      </c>
      <c r="B82" s="383" t="s">
        <v>214</v>
      </c>
      <c r="C82" s="383" t="s">
        <v>46</v>
      </c>
      <c r="D82" s="383" t="s">
        <v>45</v>
      </c>
      <c r="E82" s="383" t="s">
        <v>43</v>
      </c>
      <c r="F82" s="383" t="s">
        <v>44</v>
      </c>
      <c r="G82" s="389" t="s">
        <v>57</v>
      </c>
      <c r="H82" s="390"/>
      <c r="I82" s="391"/>
      <c r="J82" s="42"/>
      <c r="K82" s="15"/>
      <c r="L82" s="15"/>
      <c r="M82" s="15"/>
      <c r="N82" s="15"/>
    </row>
    <row r="83" spans="1:14" s="7" customFormat="1" ht="13.5" customHeight="1" thickBot="1">
      <c r="A83" s="384"/>
      <c r="B83" s="384"/>
      <c r="C83" s="384"/>
      <c r="D83" s="384"/>
      <c r="E83" s="384"/>
      <c r="F83" s="384"/>
      <c r="G83" s="127" t="s">
        <v>58</v>
      </c>
      <c r="H83" s="387" t="s">
        <v>199</v>
      </c>
      <c r="I83" s="388"/>
      <c r="J83" s="42"/>
      <c r="K83" s="15"/>
      <c r="L83" s="15"/>
      <c r="M83" s="15"/>
      <c r="N83" s="15"/>
    </row>
    <row r="84" spans="1:15" s="7" customFormat="1" ht="12" customHeight="1" thickBot="1">
      <c r="A84" s="385"/>
      <c r="B84" s="385"/>
      <c r="C84" s="385"/>
      <c r="D84" s="385"/>
      <c r="E84" s="385"/>
      <c r="F84" s="385"/>
      <c r="G84" s="123" t="str">
        <f>G10</f>
        <v>(febrero)</v>
      </c>
      <c r="H84" s="128"/>
      <c r="I84" s="202" t="s">
        <v>85</v>
      </c>
      <c r="J84" s="44"/>
      <c r="K84" s="350" t="s">
        <v>212</v>
      </c>
      <c r="L84" s="268" t="s">
        <v>186</v>
      </c>
      <c r="M84" s="192" t="s">
        <v>187</v>
      </c>
      <c r="N84" s="201" t="s">
        <v>188</v>
      </c>
      <c r="O84" s="200" t="s">
        <v>184</v>
      </c>
    </row>
    <row r="85" spans="1:11" ht="14.25" thickBot="1" thickTop="1">
      <c r="A85" s="42"/>
      <c r="B85" s="42"/>
      <c r="C85" s="55"/>
      <c r="D85" s="55"/>
      <c r="E85" s="55"/>
      <c r="F85" s="55"/>
      <c r="G85" s="56"/>
      <c r="H85" s="68"/>
      <c r="I85" s="57"/>
      <c r="J85" s="57"/>
      <c r="K85" s="1"/>
    </row>
    <row r="86" spans="1:15" ht="12.75">
      <c r="A86" s="82">
        <v>292970001</v>
      </c>
      <c r="B86" s="116" t="s">
        <v>174</v>
      </c>
      <c r="C86" s="111">
        <f>'datos piezometría'!C77</f>
        <v>39901</v>
      </c>
      <c r="D86" s="10">
        <f>'datos piezometría'!G77</f>
        <v>6.01</v>
      </c>
      <c r="E86" s="116">
        <v>9.45</v>
      </c>
      <c r="F86" s="70">
        <f>'datos piezometría'!I77</f>
        <v>3.4399999999999995</v>
      </c>
      <c r="G86" s="241">
        <f>N86</f>
        <v>1.0599999999999996</v>
      </c>
      <c r="H86" s="183">
        <f>O86</f>
        <v>-0.0600000000000005</v>
      </c>
      <c r="I86" s="69" t="s">
        <v>198</v>
      </c>
      <c r="J86" s="25"/>
      <c r="K86" s="232">
        <v>3.5</v>
      </c>
      <c r="L86" s="214">
        <v>2.38</v>
      </c>
      <c r="M86" s="291">
        <f>F86</f>
        <v>3.4399999999999995</v>
      </c>
      <c r="N86" s="228">
        <f>M86-L86</f>
        <v>1.0599999999999996</v>
      </c>
      <c r="O86" s="229">
        <f>M86-K86</f>
        <v>-0.0600000000000005</v>
      </c>
    </row>
    <row r="87" spans="1:15" ht="13.5" thickBot="1">
      <c r="A87" s="9">
        <v>292970016</v>
      </c>
      <c r="B87" s="9" t="s">
        <v>125</v>
      </c>
      <c r="C87" s="111">
        <f>'datos piezometría'!C78</f>
        <v>39887</v>
      </c>
      <c r="D87" s="10">
        <f>'datos piezometría'!G78</f>
        <v>1.81</v>
      </c>
      <c r="E87" s="115">
        <v>9.22</v>
      </c>
      <c r="F87" s="70">
        <f>'datos piezometría'!I78</f>
        <v>7.41</v>
      </c>
      <c r="G87" s="241">
        <f>N87</f>
        <v>-0.07000000000000028</v>
      </c>
      <c r="H87" s="183">
        <f>O87</f>
        <v>-0.13999999999999968</v>
      </c>
      <c r="I87" s="69" t="s">
        <v>198</v>
      </c>
      <c r="J87" s="25"/>
      <c r="K87" s="233">
        <v>7.55</v>
      </c>
      <c r="L87" s="246">
        <v>7.48</v>
      </c>
      <c r="M87" s="292">
        <f>F87</f>
        <v>7.41</v>
      </c>
      <c r="N87" s="230">
        <f>M87-L87</f>
        <v>-0.07000000000000028</v>
      </c>
      <c r="O87" s="231">
        <f>M87-K87</f>
        <v>-0.13999999999999968</v>
      </c>
    </row>
    <row r="88" spans="1:14" ht="13.5" thickBot="1">
      <c r="A88" s="22"/>
      <c r="B88" s="19"/>
      <c r="C88" s="19"/>
      <c r="D88" s="19"/>
      <c r="E88" s="23"/>
      <c r="F88" s="21"/>
      <c r="G88" s="21"/>
      <c r="H88" s="21"/>
      <c r="I88" s="21"/>
      <c r="J88" s="25"/>
      <c r="K88" s="1"/>
      <c r="L88" s="1"/>
      <c r="M88" s="1"/>
      <c r="N88" s="1"/>
    </row>
    <row r="89" spans="1:14" ht="15.75" customHeight="1" thickBot="1" thickTop="1">
      <c r="A89" s="17" t="s">
        <v>60</v>
      </c>
      <c r="B89" s="18"/>
      <c r="C89" s="19"/>
      <c r="D89" s="20">
        <f>AVERAGE(D86:D87)</f>
        <v>3.91</v>
      </c>
      <c r="E89" s="20"/>
      <c r="F89" s="20">
        <f>AVERAGE(F86:F87)</f>
        <v>5.425</v>
      </c>
      <c r="G89" s="73">
        <f>AVERAGE(G86:G87)</f>
        <v>0.49499999999999966</v>
      </c>
      <c r="H89" s="73">
        <f>AVERAGE(H86:H87)</f>
        <v>-0.10000000000000009</v>
      </c>
      <c r="I89" s="77"/>
      <c r="J89" s="25"/>
      <c r="K89" s="1"/>
      <c r="L89" s="1"/>
      <c r="M89" s="1"/>
      <c r="N89" s="1"/>
    </row>
    <row r="90" spans="1:15" ht="12.75" customHeight="1" thickTop="1">
      <c r="A90" s="120"/>
      <c r="B90" s="11"/>
      <c r="C90" s="11"/>
      <c r="D90" s="11"/>
      <c r="E90" s="38"/>
      <c r="F90" s="38"/>
      <c r="G90" s="38"/>
      <c r="H90" s="38"/>
      <c r="I90" s="72"/>
      <c r="J90" s="216"/>
      <c r="L90" s="1"/>
      <c r="M90" s="1"/>
      <c r="N90" s="1"/>
      <c r="O90" s="1"/>
    </row>
    <row r="91" spans="5:10" ht="9" customHeight="1">
      <c r="E91" s="26"/>
      <c r="F91" s="26"/>
      <c r="G91" s="26"/>
      <c r="H91" s="26"/>
      <c r="I91" s="26"/>
      <c r="J91" s="189"/>
    </row>
    <row r="92" spans="1:10" ht="14.25">
      <c r="A92" s="24" t="s">
        <v>148</v>
      </c>
      <c r="B92" s="34"/>
      <c r="C92" s="34"/>
      <c r="D92" s="27"/>
      <c r="E92" s="35"/>
      <c r="F92" s="16"/>
      <c r="G92" s="15"/>
      <c r="H92" s="15"/>
      <c r="I92" s="64"/>
      <c r="J92" s="215"/>
    </row>
    <row r="93" spans="1:12" s="6" customFormat="1" ht="16.5" customHeight="1">
      <c r="A93" s="392" t="s">
        <v>209</v>
      </c>
      <c r="B93" s="393"/>
      <c r="C93" s="393"/>
      <c r="D93" s="393"/>
      <c r="E93" s="393"/>
      <c r="F93" s="393"/>
      <c r="G93" s="393"/>
      <c r="I93" s="65"/>
      <c r="J93" s="190"/>
      <c r="L93" s="38"/>
    </row>
    <row r="94" spans="1:15" s="6" customFormat="1" ht="25.5" customHeight="1" thickBot="1">
      <c r="A94" s="29" t="s">
        <v>55</v>
      </c>
      <c r="B94" s="93" t="str">
        <f>B7</f>
        <v>Marzo</v>
      </c>
      <c r="C94" s="125" t="s">
        <v>56</v>
      </c>
      <c r="D94" s="333">
        <f>D7</f>
        <v>2009</v>
      </c>
      <c r="E94" s="36"/>
      <c r="F94" s="36"/>
      <c r="G94" s="36"/>
      <c r="I94" s="65"/>
      <c r="J94" s="190"/>
      <c r="L94" s="30"/>
      <c r="M94" s="30"/>
      <c r="N94" s="30"/>
      <c r="O94" s="30"/>
    </row>
    <row r="95" spans="1:14" s="7" customFormat="1" ht="15.75" customHeight="1" thickTop="1">
      <c r="A95" s="383" t="s">
        <v>50</v>
      </c>
      <c r="B95" s="383" t="s">
        <v>214</v>
      </c>
      <c r="C95" s="383" t="s">
        <v>46</v>
      </c>
      <c r="D95" s="383" t="s">
        <v>45</v>
      </c>
      <c r="E95" s="383" t="s">
        <v>43</v>
      </c>
      <c r="F95" s="383" t="s">
        <v>44</v>
      </c>
      <c r="G95" s="389" t="s">
        <v>57</v>
      </c>
      <c r="H95" s="390"/>
      <c r="I95" s="391"/>
      <c r="J95" s="42"/>
      <c r="K95" s="15"/>
      <c r="L95" s="15"/>
      <c r="M95" s="15"/>
      <c r="N95" s="15"/>
    </row>
    <row r="96" spans="1:14" s="7" customFormat="1" ht="13.5" customHeight="1" thickBot="1">
      <c r="A96" s="384"/>
      <c r="B96" s="384"/>
      <c r="C96" s="384"/>
      <c r="D96" s="384"/>
      <c r="E96" s="384"/>
      <c r="F96" s="384"/>
      <c r="G96" s="127" t="s">
        <v>58</v>
      </c>
      <c r="H96" s="387" t="s">
        <v>199</v>
      </c>
      <c r="I96" s="388"/>
      <c r="J96" s="42"/>
      <c r="K96" s="15"/>
      <c r="L96" s="15"/>
      <c r="M96" s="15"/>
      <c r="N96" s="15"/>
    </row>
    <row r="97" spans="1:15" s="7" customFormat="1" ht="12" customHeight="1" thickBot="1">
      <c r="A97" s="385"/>
      <c r="B97" s="385"/>
      <c r="C97" s="385"/>
      <c r="D97" s="385"/>
      <c r="E97" s="385"/>
      <c r="F97" s="385"/>
      <c r="G97" s="123" t="str">
        <f>G10</f>
        <v>(febrero)</v>
      </c>
      <c r="H97" s="128"/>
      <c r="I97" s="202" t="s">
        <v>85</v>
      </c>
      <c r="J97" s="44"/>
      <c r="K97" s="350" t="s">
        <v>212</v>
      </c>
      <c r="L97" s="268" t="s">
        <v>186</v>
      </c>
      <c r="M97" s="192" t="s">
        <v>187</v>
      </c>
      <c r="N97" s="201" t="s">
        <v>188</v>
      </c>
      <c r="O97" s="200" t="s">
        <v>184</v>
      </c>
    </row>
    <row r="98" spans="1:11" ht="14.25" thickBot="1" thickTop="1">
      <c r="A98" s="42"/>
      <c r="B98" s="42"/>
      <c r="C98" s="55"/>
      <c r="D98" s="55"/>
      <c r="E98" s="55"/>
      <c r="F98" s="55"/>
      <c r="G98" s="56"/>
      <c r="H98" s="68"/>
      <c r="I98" s="57"/>
      <c r="J98" s="57"/>
      <c r="K98" s="1"/>
    </row>
    <row r="99" spans="1:15" ht="12.75">
      <c r="A99" s="9">
        <v>292950054</v>
      </c>
      <c r="B99" s="9" t="s">
        <v>31</v>
      </c>
      <c r="C99" s="111">
        <f>'datos piezometría'!C87</f>
        <v>39900</v>
      </c>
      <c r="D99" s="10">
        <f>'datos piezometría'!G87</f>
        <v>9.03</v>
      </c>
      <c r="E99" s="116">
        <v>26.24</v>
      </c>
      <c r="F99" s="70">
        <f>'datos piezometría'!I87</f>
        <v>17.21</v>
      </c>
      <c r="G99" s="241">
        <f>N99</f>
        <v>0.8800000000000026</v>
      </c>
      <c r="H99" s="183">
        <f>O99</f>
        <v>1.950000000000001</v>
      </c>
      <c r="I99" s="69" t="s">
        <v>198</v>
      </c>
      <c r="J99" s="25"/>
      <c r="K99" s="197">
        <v>15.26</v>
      </c>
      <c r="L99" s="210">
        <v>16.33</v>
      </c>
      <c r="M99" s="275">
        <f>F99</f>
        <v>17.21</v>
      </c>
      <c r="N99" s="220">
        <f>M99-L99</f>
        <v>0.8800000000000026</v>
      </c>
      <c r="O99" s="221">
        <f>M99-K99</f>
        <v>1.950000000000001</v>
      </c>
    </row>
    <row r="100" spans="1:15" ht="12.75">
      <c r="A100" s="9">
        <v>292950078</v>
      </c>
      <c r="B100" s="9" t="s">
        <v>126</v>
      </c>
      <c r="C100" s="111">
        <f>'datos piezometría'!C88</f>
        <v>39887</v>
      </c>
      <c r="D100" s="10">
        <f>'datos piezometría'!G88</f>
        <v>7.92</v>
      </c>
      <c r="E100" s="115">
        <v>24.05</v>
      </c>
      <c r="F100" s="70">
        <f>'datos piezometría'!I88</f>
        <v>16.130000000000003</v>
      </c>
      <c r="G100" s="241">
        <f>N100</f>
        <v>-0.22999999999999687</v>
      </c>
      <c r="H100" s="183">
        <f>O100</f>
        <v>0.610000000000003</v>
      </c>
      <c r="I100" s="69" t="s">
        <v>198</v>
      </c>
      <c r="J100" s="25"/>
      <c r="K100" s="207">
        <v>15.52</v>
      </c>
      <c r="L100" s="211">
        <v>16.36</v>
      </c>
      <c r="M100" s="277">
        <f>F100</f>
        <v>16.130000000000003</v>
      </c>
      <c r="N100" s="1">
        <f>M100-L100</f>
        <v>-0.22999999999999687</v>
      </c>
      <c r="O100" s="222">
        <f>M100-K100</f>
        <v>0.610000000000003</v>
      </c>
    </row>
    <row r="101" spans="1:15" ht="13.5" thickBot="1">
      <c r="A101" s="9">
        <v>293020064</v>
      </c>
      <c r="B101" s="9" t="s">
        <v>165</v>
      </c>
      <c r="C101" s="111" t="str">
        <f>'datos piezometría'!C89</f>
        <v>nv</v>
      </c>
      <c r="D101" s="10" t="str">
        <f>'datos piezometría'!G89</f>
        <v>sd</v>
      </c>
      <c r="E101" s="115">
        <v>16.37</v>
      </c>
      <c r="F101" s="70" t="str">
        <f>'datos piezometría'!I89</f>
        <v>sd</v>
      </c>
      <c r="G101" s="241" t="s">
        <v>40</v>
      </c>
      <c r="H101" s="183" t="s">
        <v>40</v>
      </c>
      <c r="I101" s="69" t="s">
        <v>198</v>
      </c>
      <c r="J101" s="25"/>
      <c r="K101" s="198">
        <v>12.73</v>
      </c>
      <c r="L101" s="212">
        <v>13.57</v>
      </c>
      <c r="M101" s="276" t="str">
        <f>F101</f>
        <v>sd</v>
      </c>
      <c r="N101" s="224" t="e">
        <f>M101-L101</f>
        <v>#VALUE!</v>
      </c>
      <c r="O101" s="225" t="e">
        <f>M101-K101</f>
        <v>#VALUE!</v>
      </c>
    </row>
    <row r="102" spans="1:15" ht="13.5" thickBot="1">
      <c r="A102" s="22"/>
      <c r="B102" s="19"/>
      <c r="C102" s="19"/>
      <c r="D102" s="19"/>
      <c r="E102" s="23"/>
      <c r="F102" s="21"/>
      <c r="G102" s="21"/>
      <c r="H102" s="21"/>
      <c r="I102" s="21"/>
      <c r="J102" s="25"/>
      <c r="K102" s="1"/>
      <c r="L102" s="1"/>
      <c r="M102" s="1"/>
      <c r="N102" s="1"/>
      <c r="O102" s="1"/>
    </row>
    <row r="103" spans="1:15" ht="14.25" thickBot="1" thickTop="1">
      <c r="A103" s="17" t="s">
        <v>60</v>
      </c>
      <c r="B103" s="18"/>
      <c r="C103" s="19"/>
      <c r="D103" s="20">
        <f>AVERAGE(D99:D101)</f>
        <v>8.475</v>
      </c>
      <c r="E103" s="20"/>
      <c r="F103" s="20">
        <f>AVERAGE(F99:F101)</f>
        <v>16.67</v>
      </c>
      <c r="G103" s="73">
        <f>AVERAGE(G99:G101)</f>
        <v>0.32500000000000284</v>
      </c>
      <c r="H103" s="73">
        <f>AVERAGE(H99:H101)</f>
        <v>1.280000000000002</v>
      </c>
      <c r="I103" s="77"/>
      <c r="J103" s="25"/>
      <c r="K103" s="1"/>
      <c r="L103" s="1"/>
      <c r="M103" s="1"/>
      <c r="N103" s="1"/>
      <c r="O103" s="1"/>
    </row>
    <row r="104" spans="1:15" ht="13.5" thickTop="1">
      <c r="A104" s="380" t="s">
        <v>218</v>
      </c>
      <c r="B104" s="380"/>
      <c r="C104" s="380"/>
      <c r="D104" s="380"/>
      <c r="E104" s="38"/>
      <c r="F104" s="38"/>
      <c r="G104" s="38"/>
      <c r="H104" s="38"/>
      <c r="I104" s="12"/>
      <c r="J104" s="25"/>
      <c r="K104" s="1"/>
      <c r="L104" s="1"/>
      <c r="M104" s="1"/>
      <c r="N104" s="1"/>
      <c r="O104" s="1"/>
    </row>
    <row r="105" spans="5:9" ht="30" customHeight="1">
      <c r="E105" s="386" t="s">
        <v>220</v>
      </c>
      <c r="F105" s="386"/>
      <c r="G105" s="386"/>
      <c r="H105" s="386"/>
      <c r="I105" s="386"/>
    </row>
    <row r="106" spans="6:16" ht="26.25" customHeight="1">
      <c r="F106" s="395" t="s">
        <v>221</v>
      </c>
      <c r="G106" s="395"/>
      <c r="H106" s="395"/>
      <c r="I106" s="395"/>
      <c r="K106" s="396" t="s">
        <v>213</v>
      </c>
      <c r="L106" s="396"/>
      <c r="M106" s="396"/>
      <c r="N106" s="396"/>
      <c r="O106" s="396"/>
      <c r="P106" s="396"/>
    </row>
    <row r="107" spans="5:12" ht="18" customHeight="1">
      <c r="E107" s="26"/>
      <c r="F107" s="394" t="s">
        <v>216</v>
      </c>
      <c r="G107" s="394"/>
      <c r="H107" s="394"/>
      <c r="I107" s="108"/>
      <c r="J107" s="189"/>
      <c r="K107" s="360"/>
      <c r="L107" s="361">
        <v>39845</v>
      </c>
    </row>
    <row r="108" ht="19.5" customHeight="1" hidden="1"/>
    <row r="109" ht="19.5" customHeight="1"/>
    <row r="110" spans="1:15" ht="14.25" customHeight="1">
      <c r="A110" s="24" t="s">
        <v>145</v>
      </c>
      <c r="B110" s="34"/>
      <c r="C110" s="34"/>
      <c r="D110" s="27"/>
      <c r="E110" s="35"/>
      <c r="F110" s="16"/>
      <c r="G110" s="16"/>
      <c r="L110" s="1"/>
      <c r="M110" s="1"/>
      <c r="N110" s="1"/>
      <c r="O110" s="1"/>
    </row>
    <row r="111" spans="1:12" s="6" customFormat="1" ht="16.5" customHeight="1">
      <c r="A111" s="392" t="s">
        <v>209</v>
      </c>
      <c r="B111" s="393"/>
      <c r="C111" s="393"/>
      <c r="D111" s="393"/>
      <c r="E111" s="393"/>
      <c r="F111" s="393"/>
      <c r="G111" s="393"/>
      <c r="I111" s="65"/>
      <c r="J111" s="190"/>
      <c r="L111" s="38"/>
    </row>
    <row r="112" spans="1:15" s="6" customFormat="1" ht="25.5" customHeight="1" thickBot="1">
      <c r="A112" s="29" t="s">
        <v>55</v>
      </c>
      <c r="B112" s="93" t="str">
        <f>B7</f>
        <v>Marzo</v>
      </c>
      <c r="C112" s="125" t="s">
        <v>56</v>
      </c>
      <c r="D112" s="333">
        <f>D7</f>
        <v>2009</v>
      </c>
      <c r="E112" s="36"/>
      <c r="F112" s="36"/>
      <c r="G112" s="36"/>
      <c r="I112" s="65"/>
      <c r="J112" s="190"/>
      <c r="L112" s="30"/>
      <c r="M112" s="30"/>
      <c r="N112" s="30"/>
      <c r="O112" s="30"/>
    </row>
    <row r="113" spans="1:14" s="7" customFormat="1" ht="15.75" customHeight="1" thickTop="1">
      <c r="A113" s="383" t="s">
        <v>50</v>
      </c>
      <c r="B113" s="383" t="s">
        <v>214</v>
      </c>
      <c r="C113" s="383" t="s">
        <v>46</v>
      </c>
      <c r="D113" s="383" t="s">
        <v>45</v>
      </c>
      <c r="E113" s="383" t="s">
        <v>43</v>
      </c>
      <c r="F113" s="383" t="s">
        <v>44</v>
      </c>
      <c r="G113" s="389" t="s">
        <v>57</v>
      </c>
      <c r="H113" s="390"/>
      <c r="I113" s="391"/>
      <c r="J113" s="42"/>
      <c r="K113" s="15"/>
      <c r="L113" s="15"/>
      <c r="M113" s="15"/>
      <c r="N113" s="15"/>
    </row>
    <row r="114" spans="1:14" s="7" customFormat="1" ht="13.5" customHeight="1" thickBot="1">
      <c r="A114" s="384"/>
      <c r="B114" s="384"/>
      <c r="C114" s="384"/>
      <c r="D114" s="384"/>
      <c r="E114" s="384"/>
      <c r="F114" s="384"/>
      <c r="G114" s="127" t="s">
        <v>58</v>
      </c>
      <c r="H114" s="387" t="s">
        <v>199</v>
      </c>
      <c r="I114" s="388"/>
      <c r="J114" s="42"/>
      <c r="K114" s="15"/>
      <c r="L114" s="15"/>
      <c r="M114" s="15"/>
      <c r="N114" s="15"/>
    </row>
    <row r="115" spans="1:15" s="7" customFormat="1" ht="12" customHeight="1" thickBot="1">
      <c r="A115" s="385"/>
      <c r="B115" s="385"/>
      <c r="C115" s="385"/>
      <c r="D115" s="385"/>
      <c r="E115" s="385"/>
      <c r="F115" s="385"/>
      <c r="G115" s="123" t="str">
        <f>G10</f>
        <v>(febrero)</v>
      </c>
      <c r="H115" s="128"/>
      <c r="I115" s="202" t="s">
        <v>85</v>
      </c>
      <c r="J115" s="44"/>
      <c r="K115" s="350" t="s">
        <v>212</v>
      </c>
      <c r="L115" s="268" t="s">
        <v>186</v>
      </c>
      <c r="M115" s="192" t="s">
        <v>187</v>
      </c>
      <c r="N115" s="201" t="s">
        <v>188</v>
      </c>
      <c r="O115" s="200" t="s">
        <v>184</v>
      </c>
    </row>
    <row r="116" spans="1:14" ht="12.75" customHeight="1" thickBot="1" thickTop="1">
      <c r="A116" s="42"/>
      <c r="B116" s="42"/>
      <c r="C116" s="55"/>
      <c r="D116" s="55"/>
      <c r="E116" s="55"/>
      <c r="F116" s="55"/>
      <c r="G116" s="56"/>
      <c r="H116" s="68"/>
      <c r="I116" s="57"/>
      <c r="J116" s="57"/>
      <c r="K116" s="1"/>
      <c r="L116" s="1"/>
      <c r="M116" s="1"/>
      <c r="N116" s="1"/>
    </row>
    <row r="117" spans="1:15" ht="12.75" customHeight="1">
      <c r="A117" s="9">
        <v>293030047</v>
      </c>
      <c r="B117" s="9" t="s">
        <v>89</v>
      </c>
      <c r="C117" s="111">
        <f>'datos piezometría'!C91</f>
        <v>39901</v>
      </c>
      <c r="D117" s="10">
        <f>'datos piezometría'!G91</f>
        <v>3.6</v>
      </c>
      <c r="E117" s="116">
        <v>6.25</v>
      </c>
      <c r="F117" s="70">
        <f>'datos piezometría'!I91</f>
        <v>2.65</v>
      </c>
      <c r="G117" s="241">
        <f>N117</f>
        <v>0.1599999999999997</v>
      </c>
      <c r="H117" s="183">
        <f>O117</f>
        <v>0.21999999999999975</v>
      </c>
      <c r="I117" s="69" t="s">
        <v>198</v>
      </c>
      <c r="J117" s="25"/>
      <c r="K117" s="197">
        <v>2.43</v>
      </c>
      <c r="L117" s="210">
        <v>2.49</v>
      </c>
      <c r="M117" s="278">
        <f>F117</f>
        <v>2.65</v>
      </c>
      <c r="N117" s="220">
        <f>M117-L117</f>
        <v>0.1599999999999997</v>
      </c>
      <c r="O117" s="221">
        <f>M117-K117</f>
        <v>0.21999999999999975</v>
      </c>
    </row>
    <row r="118" spans="1:15" ht="12.75" customHeight="1" thickBot="1">
      <c r="A118" s="9">
        <v>293030125</v>
      </c>
      <c r="B118" s="9" t="s">
        <v>90</v>
      </c>
      <c r="C118" s="111">
        <f>'datos piezometría'!C92</f>
        <v>39899</v>
      </c>
      <c r="D118" s="10">
        <f>'datos piezometría'!G92</f>
        <v>1.95</v>
      </c>
      <c r="E118" s="114">
        <v>4.6</v>
      </c>
      <c r="F118" s="70">
        <f>'datos piezometría'!I92</f>
        <v>2.6499999999999995</v>
      </c>
      <c r="G118" s="241">
        <f>N118</f>
        <v>0.7599999999999996</v>
      </c>
      <c r="H118" s="183">
        <f>O118</f>
        <v>0.8499999999999994</v>
      </c>
      <c r="I118" s="69" t="s">
        <v>198</v>
      </c>
      <c r="J118" s="25"/>
      <c r="K118" s="198">
        <v>1.8</v>
      </c>
      <c r="L118" s="212">
        <v>1.89</v>
      </c>
      <c r="M118" s="279">
        <f>F118</f>
        <v>2.6499999999999995</v>
      </c>
      <c r="N118" s="234">
        <f>M118-L118</f>
        <v>0.7599999999999996</v>
      </c>
      <c r="O118" s="225">
        <f>M118-K118</f>
        <v>0.8499999999999994</v>
      </c>
    </row>
    <row r="119" spans="1:14" ht="12.75" customHeight="1" thickBot="1">
      <c r="A119" s="22"/>
      <c r="B119" s="19"/>
      <c r="C119" s="19"/>
      <c r="D119" s="19"/>
      <c r="E119" s="23"/>
      <c r="F119" s="21"/>
      <c r="G119" s="21"/>
      <c r="H119" s="21"/>
      <c r="I119" s="21"/>
      <c r="J119" s="25"/>
      <c r="K119" s="1"/>
      <c r="L119" s="1"/>
      <c r="M119" s="1"/>
      <c r="N119" s="1"/>
    </row>
    <row r="120" spans="1:14" ht="12.75" customHeight="1" thickBot="1" thickTop="1">
      <c r="A120" s="17" t="s">
        <v>60</v>
      </c>
      <c r="B120" s="18"/>
      <c r="C120" s="19"/>
      <c r="D120" s="20">
        <f>AVERAGE(D117:D118)</f>
        <v>2.775</v>
      </c>
      <c r="E120" s="20"/>
      <c r="F120" s="20">
        <f>AVERAGE(F117:F118)</f>
        <v>2.6499999999999995</v>
      </c>
      <c r="G120" s="73">
        <f>AVERAGE(G117:G118)</f>
        <v>0.45999999999999963</v>
      </c>
      <c r="H120" s="73">
        <f>AVERAGE(H117:H118)</f>
        <v>0.5349999999999996</v>
      </c>
      <c r="I120" s="77"/>
      <c r="J120" s="175"/>
      <c r="K120" s="1"/>
      <c r="L120" s="1"/>
      <c r="M120" s="1"/>
      <c r="N120" s="1"/>
    </row>
    <row r="121" spans="5:10" ht="14.25" customHeight="1" thickTop="1">
      <c r="E121" s="26"/>
      <c r="F121" s="26"/>
      <c r="G121" s="26"/>
      <c r="H121" s="26"/>
      <c r="I121" s="67"/>
      <c r="J121" s="219"/>
    </row>
    <row r="122" spans="1:10" ht="14.25">
      <c r="A122" s="24" t="s">
        <v>149</v>
      </c>
      <c r="B122" s="34"/>
      <c r="C122" s="34"/>
      <c r="D122" s="27"/>
      <c r="E122" s="35"/>
      <c r="F122" s="16"/>
      <c r="G122" s="15"/>
      <c r="H122" s="15"/>
      <c r="I122" s="64"/>
      <c r="J122" s="215"/>
    </row>
    <row r="123" spans="1:12" s="6" customFormat="1" ht="18" customHeight="1">
      <c r="A123" s="392" t="s">
        <v>209</v>
      </c>
      <c r="B123" s="393"/>
      <c r="C123" s="393"/>
      <c r="D123" s="393"/>
      <c r="E123" s="393"/>
      <c r="F123" s="393"/>
      <c r="G123" s="393"/>
      <c r="I123" s="65"/>
      <c r="J123" s="190"/>
      <c r="L123" s="38"/>
    </row>
    <row r="124" spans="1:15" s="6" customFormat="1" ht="25.5" customHeight="1" thickBot="1">
      <c r="A124" s="29" t="s">
        <v>55</v>
      </c>
      <c r="B124" s="93" t="str">
        <f>B7</f>
        <v>Marzo</v>
      </c>
      <c r="C124" s="125" t="s">
        <v>56</v>
      </c>
      <c r="D124" s="333">
        <f>D7</f>
        <v>2009</v>
      </c>
      <c r="E124" s="36"/>
      <c r="F124" s="36"/>
      <c r="G124" s="36"/>
      <c r="I124" s="65"/>
      <c r="J124" s="190"/>
      <c r="L124" s="30"/>
      <c r="M124" s="30"/>
      <c r="N124" s="30"/>
      <c r="O124" s="30"/>
    </row>
    <row r="125" spans="1:14" s="7" customFormat="1" ht="15.75" customHeight="1" thickTop="1">
      <c r="A125" s="383" t="s">
        <v>50</v>
      </c>
      <c r="B125" s="383" t="s">
        <v>214</v>
      </c>
      <c r="C125" s="383" t="s">
        <v>46</v>
      </c>
      <c r="D125" s="383" t="s">
        <v>45</v>
      </c>
      <c r="E125" s="383" t="s">
        <v>43</v>
      </c>
      <c r="F125" s="383" t="s">
        <v>44</v>
      </c>
      <c r="G125" s="389" t="s">
        <v>57</v>
      </c>
      <c r="H125" s="390"/>
      <c r="I125" s="391"/>
      <c r="J125" s="42"/>
      <c r="K125" s="15"/>
      <c r="L125" s="15"/>
      <c r="M125" s="15"/>
      <c r="N125" s="15"/>
    </row>
    <row r="126" spans="1:14" s="7" customFormat="1" ht="13.5" customHeight="1" thickBot="1">
      <c r="A126" s="384"/>
      <c r="B126" s="384"/>
      <c r="C126" s="384"/>
      <c r="D126" s="384"/>
      <c r="E126" s="384"/>
      <c r="F126" s="384"/>
      <c r="G126" s="127" t="s">
        <v>58</v>
      </c>
      <c r="H126" s="387" t="s">
        <v>199</v>
      </c>
      <c r="I126" s="388"/>
      <c r="J126" s="42"/>
      <c r="K126" s="15"/>
      <c r="L126" s="15"/>
      <c r="M126" s="15"/>
      <c r="N126" s="15"/>
    </row>
    <row r="127" spans="1:15" s="7" customFormat="1" ht="12" customHeight="1" thickBot="1">
      <c r="A127" s="385"/>
      <c r="B127" s="385"/>
      <c r="C127" s="385"/>
      <c r="D127" s="385"/>
      <c r="E127" s="385"/>
      <c r="F127" s="385"/>
      <c r="G127" s="123" t="str">
        <f>G10</f>
        <v>(febrero)</v>
      </c>
      <c r="H127" s="128"/>
      <c r="I127" s="202" t="s">
        <v>85</v>
      </c>
      <c r="J127" s="44"/>
      <c r="K127" s="350" t="s">
        <v>212</v>
      </c>
      <c r="L127" s="268" t="s">
        <v>186</v>
      </c>
      <c r="M127" s="192" t="s">
        <v>187</v>
      </c>
      <c r="N127" s="201" t="s">
        <v>188</v>
      </c>
      <c r="O127" s="200" t="s">
        <v>184</v>
      </c>
    </row>
    <row r="128" spans="1:11" ht="14.25" thickBot="1" thickTop="1">
      <c r="A128" s="42"/>
      <c r="B128" s="42"/>
      <c r="C128" s="55"/>
      <c r="D128" s="55"/>
      <c r="E128" s="55"/>
      <c r="F128" s="55"/>
      <c r="G128" s="56"/>
      <c r="H128" s="68"/>
      <c r="I128" s="57"/>
      <c r="J128" s="57"/>
      <c r="K128" s="1"/>
    </row>
    <row r="129" spans="1:15" ht="12.75">
      <c r="A129" s="9">
        <v>293010032</v>
      </c>
      <c r="B129" s="9" t="s">
        <v>37</v>
      </c>
      <c r="C129" s="111">
        <f>'datos piezometría'!C94</f>
        <v>39900</v>
      </c>
      <c r="D129" s="10">
        <f>'datos piezometría'!G94</f>
        <v>4.18</v>
      </c>
      <c r="E129" s="116">
        <v>20.27</v>
      </c>
      <c r="F129" s="70">
        <f>'datos piezometría'!I94</f>
        <v>16.09</v>
      </c>
      <c r="G129" s="247">
        <f aca="true" t="shared" si="3" ref="G129:H131">N129</f>
        <v>0.7200000000000006</v>
      </c>
      <c r="H129" s="183">
        <f t="shared" si="3"/>
        <v>1.4900000000000002</v>
      </c>
      <c r="I129" s="70" t="s">
        <v>198</v>
      </c>
      <c r="J129" s="25"/>
      <c r="K129" s="197">
        <v>14.6</v>
      </c>
      <c r="L129" s="210">
        <v>15.37</v>
      </c>
      <c r="M129" s="327">
        <f>F129</f>
        <v>16.09</v>
      </c>
      <c r="N129" s="220">
        <f>M129-L129</f>
        <v>0.7200000000000006</v>
      </c>
      <c r="O129" s="221">
        <f>M129-K129</f>
        <v>1.4900000000000002</v>
      </c>
    </row>
    <row r="130" spans="1:15" ht="12.75">
      <c r="A130" s="9">
        <v>293010073</v>
      </c>
      <c r="B130" s="9" t="s">
        <v>133</v>
      </c>
      <c r="C130" s="111">
        <f>'datos piezometría'!C95</f>
        <v>39887</v>
      </c>
      <c r="D130" s="10">
        <f>'datos piezometría'!G95</f>
        <v>5.71</v>
      </c>
      <c r="E130" s="115">
        <v>23.39</v>
      </c>
      <c r="F130" s="70">
        <f>'datos piezometría'!I95</f>
        <v>17.68</v>
      </c>
      <c r="G130" s="247">
        <f t="shared" si="3"/>
        <v>-0.120000000000001</v>
      </c>
      <c r="H130" s="183">
        <f t="shared" si="3"/>
        <v>0.5799999999999983</v>
      </c>
      <c r="I130" s="70" t="s">
        <v>198</v>
      </c>
      <c r="J130" s="25"/>
      <c r="K130" s="207">
        <v>17.1</v>
      </c>
      <c r="L130" s="211">
        <v>17.8</v>
      </c>
      <c r="M130" s="321">
        <f>F130</f>
        <v>17.68</v>
      </c>
      <c r="N130" s="59">
        <f>M130-L130</f>
        <v>-0.120000000000001</v>
      </c>
      <c r="O130" s="208">
        <f>M130-K130</f>
        <v>0.5799999999999983</v>
      </c>
    </row>
    <row r="131" spans="1:15" ht="13.5" thickBot="1">
      <c r="A131" s="9">
        <v>293010075</v>
      </c>
      <c r="B131" s="9" t="s">
        <v>166</v>
      </c>
      <c r="C131" s="111">
        <f>'datos piezometría'!C96</f>
        <v>39902</v>
      </c>
      <c r="D131" s="10">
        <f>'datos piezometría'!G96</f>
        <v>9.78</v>
      </c>
      <c r="E131" s="114">
        <v>24</v>
      </c>
      <c r="F131" s="70">
        <f>'datos piezometría'!I96</f>
        <v>14.22</v>
      </c>
      <c r="G131" s="247">
        <f t="shared" si="3"/>
        <v>0.8200000000000003</v>
      </c>
      <c r="H131" s="183">
        <f t="shared" si="3"/>
        <v>1.0899999999999999</v>
      </c>
      <c r="I131" s="70" t="s">
        <v>198</v>
      </c>
      <c r="J131" s="25"/>
      <c r="K131" s="198">
        <v>13.13</v>
      </c>
      <c r="L131" s="212">
        <v>13.4</v>
      </c>
      <c r="M131" s="331">
        <f>F131</f>
        <v>14.22</v>
      </c>
      <c r="N131" s="224">
        <f>M131-L131</f>
        <v>0.8200000000000003</v>
      </c>
      <c r="O131" s="225">
        <f>M131-K131</f>
        <v>1.0899999999999999</v>
      </c>
    </row>
    <row r="132" spans="1:14" ht="13.5" thickBot="1">
      <c r="A132" s="22"/>
      <c r="B132" s="19"/>
      <c r="C132" s="19"/>
      <c r="D132" s="19"/>
      <c r="E132" s="23"/>
      <c r="F132" s="21"/>
      <c r="G132" s="21"/>
      <c r="H132" s="21"/>
      <c r="I132" s="21"/>
      <c r="J132" s="25"/>
      <c r="K132" s="11"/>
      <c r="L132" s="1"/>
      <c r="M132" s="1"/>
      <c r="N132" s="1"/>
    </row>
    <row r="133" spans="1:14" ht="14.25" thickBot="1" thickTop="1">
      <c r="A133" s="17" t="s">
        <v>60</v>
      </c>
      <c r="B133" s="18"/>
      <c r="C133" s="19"/>
      <c r="D133" s="20">
        <f>AVERAGE(D129:D131)</f>
        <v>6.5566666666666675</v>
      </c>
      <c r="E133" s="20"/>
      <c r="F133" s="20">
        <f>AVERAGE(F129:F131)</f>
        <v>15.996666666666664</v>
      </c>
      <c r="G133" s="73">
        <f>AVERAGE(G129:G131)</f>
        <v>0.47333333333333333</v>
      </c>
      <c r="H133" s="73">
        <f>AVERAGE(H129:H131)</f>
        <v>1.0533333333333328</v>
      </c>
      <c r="I133" s="77"/>
      <c r="J133" s="175"/>
      <c r="K133" s="11"/>
      <c r="L133" s="1"/>
      <c r="M133" s="1"/>
      <c r="N133" s="1"/>
    </row>
    <row r="134" spans="1:14" ht="13.5" thickTop="1">
      <c r="A134" s="380"/>
      <c r="B134" s="380"/>
      <c r="C134" s="380"/>
      <c r="D134" s="380"/>
      <c r="E134" s="38"/>
      <c r="F134" s="38"/>
      <c r="G134" s="38"/>
      <c r="H134" s="38"/>
      <c r="I134" s="12"/>
      <c r="J134" s="25"/>
      <c r="K134" s="11"/>
      <c r="L134" s="1"/>
      <c r="M134" s="1"/>
      <c r="N134" s="1"/>
    </row>
    <row r="135" spans="5:9" ht="30" customHeight="1">
      <c r="E135" s="386" t="s">
        <v>220</v>
      </c>
      <c r="F135" s="386"/>
      <c r="G135" s="386"/>
      <c r="H135" s="386"/>
      <c r="I135" s="386"/>
    </row>
    <row r="136" spans="6:16" ht="26.25" customHeight="1">
      <c r="F136" s="395" t="s">
        <v>221</v>
      </c>
      <c r="G136" s="395"/>
      <c r="H136" s="395"/>
      <c r="I136" s="395"/>
      <c r="K136" s="396" t="s">
        <v>213</v>
      </c>
      <c r="L136" s="396"/>
      <c r="M136" s="396"/>
      <c r="N136" s="396"/>
      <c r="O136" s="396"/>
      <c r="P136" s="396"/>
    </row>
    <row r="137" spans="5:12" ht="18" customHeight="1">
      <c r="E137" s="26"/>
      <c r="F137" s="394" t="s">
        <v>216</v>
      </c>
      <c r="G137" s="394"/>
      <c r="H137" s="394"/>
      <c r="I137" s="108"/>
      <c r="J137" s="189"/>
      <c r="K137" s="360"/>
      <c r="L137" s="361">
        <v>39845</v>
      </c>
    </row>
    <row r="138" spans="1:14" ht="12.75">
      <c r="A138" s="37"/>
      <c r="B138" s="11"/>
      <c r="C138" s="11"/>
      <c r="D138" s="38"/>
      <c r="E138" s="38"/>
      <c r="F138" s="38"/>
      <c r="G138" s="38"/>
      <c r="H138" s="38"/>
      <c r="I138" s="12"/>
      <c r="J138" s="25"/>
      <c r="K138" s="11"/>
      <c r="L138" s="1"/>
      <c r="M138" s="1"/>
      <c r="N138" s="1"/>
    </row>
    <row r="139" ht="1.5" customHeight="1">
      <c r="A139" s="120"/>
    </row>
    <row r="140" spans="1:7" ht="14.25">
      <c r="A140" s="24" t="s">
        <v>150</v>
      </c>
      <c r="B140" s="34"/>
      <c r="C140" s="34"/>
      <c r="D140" s="27"/>
      <c r="E140" s="35"/>
      <c r="F140" s="16"/>
      <c r="G140" s="16"/>
    </row>
    <row r="141" spans="1:12" s="6" customFormat="1" ht="19.5" customHeight="1">
      <c r="A141" s="392" t="s">
        <v>209</v>
      </c>
      <c r="B141" s="393"/>
      <c r="C141" s="393"/>
      <c r="D141" s="393"/>
      <c r="E141" s="393"/>
      <c r="F141" s="393"/>
      <c r="G141" s="393"/>
      <c r="I141" s="65"/>
      <c r="J141" s="190"/>
      <c r="L141" s="38"/>
    </row>
    <row r="142" spans="1:15" s="6" customFormat="1" ht="25.5" customHeight="1" thickBot="1">
      <c r="A142" s="29" t="s">
        <v>55</v>
      </c>
      <c r="B142" s="93" t="str">
        <f>B7</f>
        <v>Marzo</v>
      </c>
      <c r="C142" s="125" t="s">
        <v>56</v>
      </c>
      <c r="D142" s="333">
        <f>D7</f>
        <v>2009</v>
      </c>
      <c r="E142" s="36"/>
      <c r="F142" s="36"/>
      <c r="G142" s="36"/>
      <c r="I142" s="65"/>
      <c r="J142" s="190"/>
      <c r="L142" s="30"/>
      <c r="M142" s="30"/>
      <c r="N142" s="30"/>
      <c r="O142" s="30"/>
    </row>
    <row r="143" spans="1:14" s="7" customFormat="1" ht="15.75" customHeight="1" thickTop="1">
      <c r="A143" s="383" t="s">
        <v>50</v>
      </c>
      <c r="B143" s="383" t="s">
        <v>214</v>
      </c>
      <c r="C143" s="383" t="s">
        <v>46</v>
      </c>
      <c r="D143" s="383" t="s">
        <v>45</v>
      </c>
      <c r="E143" s="383" t="s">
        <v>43</v>
      </c>
      <c r="F143" s="383" t="s">
        <v>44</v>
      </c>
      <c r="G143" s="389" t="s">
        <v>57</v>
      </c>
      <c r="H143" s="390"/>
      <c r="I143" s="391"/>
      <c r="J143" s="42"/>
      <c r="K143" s="15"/>
      <c r="L143" s="15"/>
      <c r="M143" s="15"/>
      <c r="N143" s="15"/>
    </row>
    <row r="144" spans="1:14" s="7" customFormat="1" ht="13.5" customHeight="1" thickBot="1">
      <c r="A144" s="384"/>
      <c r="B144" s="384"/>
      <c r="C144" s="384"/>
      <c r="D144" s="384"/>
      <c r="E144" s="384"/>
      <c r="F144" s="384"/>
      <c r="G144" s="127" t="s">
        <v>58</v>
      </c>
      <c r="H144" s="387" t="s">
        <v>199</v>
      </c>
      <c r="I144" s="388"/>
      <c r="J144" s="42"/>
      <c r="K144" s="15"/>
      <c r="L144" s="15"/>
      <c r="M144" s="15"/>
      <c r="N144" s="15"/>
    </row>
    <row r="145" spans="1:15" s="7" customFormat="1" ht="12" customHeight="1" thickBot="1">
      <c r="A145" s="385"/>
      <c r="B145" s="385"/>
      <c r="C145" s="385"/>
      <c r="D145" s="385"/>
      <c r="E145" s="385"/>
      <c r="F145" s="385"/>
      <c r="G145" s="123" t="str">
        <f>G10</f>
        <v>(febrero)</v>
      </c>
      <c r="H145" s="128"/>
      <c r="I145" s="202" t="s">
        <v>85</v>
      </c>
      <c r="J145" s="44"/>
      <c r="K145" s="350" t="s">
        <v>212</v>
      </c>
      <c r="L145" s="268" t="s">
        <v>186</v>
      </c>
      <c r="M145" s="192" t="s">
        <v>187</v>
      </c>
      <c r="N145" s="201" t="s">
        <v>188</v>
      </c>
      <c r="O145" s="200" t="s">
        <v>184</v>
      </c>
    </row>
    <row r="146" spans="1:11" ht="14.25" thickBot="1" thickTop="1">
      <c r="A146" s="42"/>
      <c r="B146" s="42"/>
      <c r="C146" s="55"/>
      <c r="D146" s="55"/>
      <c r="E146" s="55"/>
      <c r="F146" s="55"/>
      <c r="G146" s="56"/>
      <c r="H146" s="68"/>
      <c r="I146" s="57"/>
      <c r="J146" s="57"/>
      <c r="K146" s="1"/>
    </row>
    <row r="147" spans="1:15" ht="12.75">
      <c r="A147" s="9">
        <v>283040015</v>
      </c>
      <c r="B147" s="9" t="s">
        <v>7</v>
      </c>
      <c r="C147" s="111">
        <f>'datos piezometría'!C98</f>
        <v>39898</v>
      </c>
      <c r="D147" s="10">
        <f>'datos piezometría'!G98</f>
        <v>15.07</v>
      </c>
      <c r="E147" s="116">
        <v>35.89</v>
      </c>
      <c r="F147" s="70">
        <f>'datos piezometría'!I98</f>
        <v>20.82</v>
      </c>
      <c r="G147" s="241">
        <f aca="true" t="shared" si="4" ref="G147:H149">N147</f>
        <v>-0.25</v>
      </c>
      <c r="H147" s="183">
        <f t="shared" si="4"/>
        <v>-0.39000000000000057</v>
      </c>
      <c r="I147" s="70" t="s">
        <v>198</v>
      </c>
      <c r="J147" s="25"/>
      <c r="K147" s="197">
        <v>21.21</v>
      </c>
      <c r="L147" s="210">
        <v>21.07</v>
      </c>
      <c r="M147" s="327">
        <f>F147</f>
        <v>20.82</v>
      </c>
      <c r="N147" s="220">
        <f>M147-L147</f>
        <v>-0.25</v>
      </c>
      <c r="O147" s="221">
        <f>M147-K147</f>
        <v>-0.39000000000000057</v>
      </c>
    </row>
    <row r="148" spans="1:15" ht="12.75">
      <c r="A148" s="9">
        <v>283040122</v>
      </c>
      <c r="B148" s="9" t="s">
        <v>175</v>
      </c>
      <c r="C148" s="111">
        <f>'datos piezometría'!C99</f>
        <v>39898</v>
      </c>
      <c r="D148" s="10">
        <f>'datos piezometría'!G99</f>
        <v>10.04</v>
      </c>
      <c r="E148" s="115">
        <v>32.13</v>
      </c>
      <c r="F148" s="70">
        <f>'datos piezometría'!I99</f>
        <v>22.090000000000003</v>
      </c>
      <c r="G148" s="241">
        <f t="shared" si="4"/>
        <v>-0.11999999999999744</v>
      </c>
      <c r="H148" s="183">
        <f t="shared" si="4"/>
        <v>0.480000000000004</v>
      </c>
      <c r="I148" s="70" t="s">
        <v>198</v>
      </c>
      <c r="J148" s="25"/>
      <c r="K148" s="207">
        <v>21.61</v>
      </c>
      <c r="L148" s="211">
        <v>22.21</v>
      </c>
      <c r="M148" s="328">
        <f>F148</f>
        <v>22.090000000000003</v>
      </c>
      <c r="N148" s="1">
        <f>M148-L148</f>
        <v>-0.11999999999999744</v>
      </c>
      <c r="O148" s="222">
        <f>M148-K148</f>
        <v>0.480000000000004</v>
      </c>
    </row>
    <row r="149" spans="1:15" s="51" customFormat="1" ht="12.75">
      <c r="A149" s="9">
        <v>293050060</v>
      </c>
      <c r="B149" s="9" t="s">
        <v>167</v>
      </c>
      <c r="C149" s="111">
        <f>'datos piezometría'!C100</f>
        <v>39902</v>
      </c>
      <c r="D149" s="10">
        <f>'datos piezometría'!G100</f>
        <v>14.23</v>
      </c>
      <c r="E149" s="114">
        <v>42</v>
      </c>
      <c r="F149" s="70">
        <f>'datos piezometría'!I100</f>
        <v>27.77</v>
      </c>
      <c r="G149" s="241">
        <f t="shared" si="4"/>
        <v>0.7699999999999996</v>
      </c>
      <c r="H149" s="183">
        <f t="shared" si="4"/>
        <v>1.0500000000000007</v>
      </c>
      <c r="I149" s="70" t="s">
        <v>198</v>
      </c>
      <c r="J149" s="25"/>
      <c r="K149" s="207">
        <v>26.72</v>
      </c>
      <c r="L149" s="211">
        <v>27</v>
      </c>
      <c r="M149" s="329">
        <f>F149</f>
        <v>27.77</v>
      </c>
      <c r="N149" s="130">
        <f>M149-L149</f>
        <v>0.7699999999999996</v>
      </c>
      <c r="O149" s="235">
        <f>M149-K149</f>
        <v>1.0500000000000007</v>
      </c>
    </row>
    <row r="150" spans="1:15" s="51" customFormat="1" ht="13.5" thickBot="1">
      <c r="A150" s="9">
        <v>293050073</v>
      </c>
      <c r="B150" s="9" t="s">
        <v>39</v>
      </c>
      <c r="C150" s="111" t="str">
        <f>'datos piezometría'!C101</f>
        <v>nv</v>
      </c>
      <c r="D150" s="10" t="str">
        <f>'datos piezometría'!G101</f>
        <v>sd</v>
      </c>
      <c r="E150" s="115">
        <v>37.42</v>
      </c>
      <c r="F150" s="70" t="str">
        <f>'datos piezometría'!I101</f>
        <v>sd</v>
      </c>
      <c r="G150" s="241" t="s">
        <v>40</v>
      </c>
      <c r="H150" s="245" t="s">
        <v>40</v>
      </c>
      <c r="I150" s="129" t="s">
        <v>198</v>
      </c>
      <c r="J150" s="25"/>
      <c r="K150" s="198">
        <v>24.48</v>
      </c>
      <c r="L150" s="212">
        <v>24.57</v>
      </c>
      <c r="M150" s="330" t="str">
        <f>F150</f>
        <v>sd</v>
      </c>
      <c r="N150" s="230" t="e">
        <f>M150-L150</f>
        <v>#VALUE!</v>
      </c>
      <c r="O150" s="231" t="e">
        <f>M150-K150</f>
        <v>#VALUE!</v>
      </c>
    </row>
    <row r="151" spans="1:14" ht="13.5" thickBot="1">
      <c r="A151" s="22"/>
      <c r="B151" s="19"/>
      <c r="C151" s="19"/>
      <c r="D151" s="19"/>
      <c r="E151" s="23"/>
      <c r="F151" s="21"/>
      <c r="G151" s="21"/>
      <c r="H151" s="21"/>
      <c r="I151" s="21"/>
      <c r="J151" s="25"/>
      <c r="K151" s="1"/>
      <c r="L151" s="1"/>
      <c r="M151" s="1"/>
      <c r="N151" s="1"/>
    </row>
    <row r="152" spans="1:14" ht="14.25" thickBot="1" thickTop="1">
      <c r="A152" s="17" t="s">
        <v>60</v>
      </c>
      <c r="B152" s="18"/>
      <c r="C152" s="19"/>
      <c r="D152" s="20">
        <f>AVERAGE(D147:D150)</f>
        <v>13.113333333333335</v>
      </c>
      <c r="E152" s="20"/>
      <c r="F152" s="20">
        <f>AVERAGE(F147:F150)</f>
        <v>23.560000000000002</v>
      </c>
      <c r="G152" s="73">
        <f>AVERAGE(G147:G150)</f>
        <v>0.13333333333333405</v>
      </c>
      <c r="H152" s="73">
        <f>AVERAGE(H147:H150)</f>
        <v>0.3800000000000014</v>
      </c>
      <c r="I152" s="77"/>
      <c r="J152" s="175"/>
      <c r="K152" s="1"/>
      <c r="L152" s="1"/>
      <c r="M152" s="1"/>
      <c r="N152" s="1"/>
    </row>
    <row r="153" ht="13.5" thickTop="1">
      <c r="A153" s="110"/>
    </row>
    <row r="155" spans="1:15" ht="17.25" customHeight="1">
      <c r="A155" s="24" t="s">
        <v>151</v>
      </c>
      <c r="B155" s="34"/>
      <c r="C155" s="34"/>
      <c r="D155" s="27"/>
      <c r="E155" s="35"/>
      <c r="F155" s="16"/>
      <c r="G155" s="16"/>
      <c r="L155" s="1"/>
      <c r="M155" s="1"/>
      <c r="N155" s="1"/>
      <c r="O155" s="1"/>
    </row>
    <row r="156" spans="1:12" s="6" customFormat="1" ht="20.25" customHeight="1">
      <c r="A156" s="392" t="s">
        <v>209</v>
      </c>
      <c r="B156" s="393"/>
      <c r="C156" s="393"/>
      <c r="D156" s="393"/>
      <c r="E156" s="393"/>
      <c r="F156" s="393"/>
      <c r="G156" s="393"/>
      <c r="I156" s="65"/>
      <c r="J156" s="190"/>
      <c r="L156" s="38"/>
    </row>
    <row r="157" spans="1:15" s="6" customFormat="1" ht="25.5" customHeight="1" thickBot="1">
      <c r="A157" s="29" t="s">
        <v>55</v>
      </c>
      <c r="B157" s="93" t="str">
        <f>B7</f>
        <v>Marzo</v>
      </c>
      <c r="C157" s="125" t="s">
        <v>56</v>
      </c>
      <c r="D157" s="333">
        <f>D7</f>
        <v>2009</v>
      </c>
      <c r="E157" s="36"/>
      <c r="F157" s="36"/>
      <c r="G157" s="36"/>
      <c r="I157" s="65"/>
      <c r="J157" s="190"/>
      <c r="L157" s="30"/>
      <c r="M157" s="30"/>
      <c r="N157" s="30"/>
      <c r="O157" s="30"/>
    </row>
    <row r="158" spans="1:14" s="7" customFormat="1" ht="15.75" customHeight="1" thickTop="1">
      <c r="A158" s="383" t="s">
        <v>50</v>
      </c>
      <c r="B158" s="383" t="s">
        <v>214</v>
      </c>
      <c r="C158" s="383" t="s">
        <v>46</v>
      </c>
      <c r="D158" s="383" t="s">
        <v>45</v>
      </c>
      <c r="E158" s="383" t="s">
        <v>43</v>
      </c>
      <c r="F158" s="383" t="s">
        <v>44</v>
      </c>
      <c r="G158" s="389" t="s">
        <v>57</v>
      </c>
      <c r="H158" s="390"/>
      <c r="I158" s="391"/>
      <c r="J158" s="42"/>
      <c r="K158" s="15"/>
      <c r="L158" s="15"/>
      <c r="M158" s="15"/>
      <c r="N158" s="15"/>
    </row>
    <row r="159" spans="1:14" s="7" customFormat="1" ht="13.5" customHeight="1" thickBot="1">
      <c r="A159" s="384"/>
      <c r="B159" s="384"/>
      <c r="C159" s="384"/>
      <c r="D159" s="384"/>
      <c r="E159" s="384"/>
      <c r="F159" s="384"/>
      <c r="G159" s="127" t="s">
        <v>58</v>
      </c>
      <c r="H159" s="387" t="s">
        <v>199</v>
      </c>
      <c r="I159" s="388"/>
      <c r="J159" s="42"/>
      <c r="K159" s="15"/>
      <c r="L159" s="15"/>
      <c r="M159" s="15"/>
      <c r="N159" s="15"/>
    </row>
    <row r="160" spans="1:15" s="7" customFormat="1" ht="12" customHeight="1" thickBot="1">
      <c r="A160" s="385"/>
      <c r="B160" s="385"/>
      <c r="C160" s="385"/>
      <c r="D160" s="385"/>
      <c r="E160" s="385"/>
      <c r="F160" s="385"/>
      <c r="G160" s="123" t="str">
        <f>G10</f>
        <v>(febrero)</v>
      </c>
      <c r="H160" s="128"/>
      <c r="I160" s="202" t="s">
        <v>85</v>
      </c>
      <c r="J160" s="44"/>
      <c r="K160" s="350" t="s">
        <v>212</v>
      </c>
      <c r="L160" s="268" t="s">
        <v>186</v>
      </c>
      <c r="M160" s="192" t="s">
        <v>187</v>
      </c>
      <c r="N160" s="201" t="s">
        <v>188</v>
      </c>
      <c r="O160" s="200" t="s">
        <v>184</v>
      </c>
    </row>
    <row r="161" spans="1:14" ht="14.25" thickBot="1" thickTop="1">
      <c r="A161" s="98"/>
      <c r="B161" s="98"/>
      <c r="C161" s="133"/>
      <c r="D161" s="133"/>
      <c r="E161" s="133"/>
      <c r="F161" s="133"/>
      <c r="G161" s="99"/>
      <c r="H161" s="100"/>
      <c r="I161" s="101"/>
      <c r="J161" s="57"/>
      <c r="K161" s="1"/>
      <c r="L161" s="1"/>
      <c r="M161" s="1"/>
      <c r="N161" s="1"/>
    </row>
    <row r="162" spans="1:15" ht="14.25" thickBot="1" thickTop="1">
      <c r="A162" s="97">
        <v>283080020</v>
      </c>
      <c r="B162" s="97" t="s">
        <v>14</v>
      </c>
      <c r="C162" s="117">
        <f>'datos piezometría'!C103</f>
        <v>39898</v>
      </c>
      <c r="D162" s="32">
        <f>'datos piezometría'!G103</f>
        <v>26.81</v>
      </c>
      <c r="E162" s="79">
        <v>54.89</v>
      </c>
      <c r="F162" s="76">
        <f>'datos piezometría'!I103</f>
        <v>28.080000000000002</v>
      </c>
      <c r="G162" s="243">
        <f>N162</f>
        <v>-0.7699999999999996</v>
      </c>
      <c r="H162" s="248">
        <f>O162</f>
        <v>0.14000000000000057</v>
      </c>
      <c r="I162" s="77" t="s">
        <v>198</v>
      </c>
      <c r="J162" s="175"/>
      <c r="K162" s="204">
        <v>27.94</v>
      </c>
      <c r="L162" s="213">
        <v>28.85</v>
      </c>
      <c r="M162" s="280">
        <f>F162</f>
        <v>28.080000000000002</v>
      </c>
      <c r="N162" s="236">
        <f>M162-L162</f>
        <v>-0.7699999999999996</v>
      </c>
      <c r="O162" s="227">
        <f>M162-K162</f>
        <v>0.14000000000000057</v>
      </c>
    </row>
    <row r="163" spans="1:14" ht="13.5" thickTop="1">
      <c r="A163" s="380" t="s">
        <v>219</v>
      </c>
      <c r="B163" s="380"/>
      <c r="C163" s="380"/>
      <c r="D163" s="380"/>
      <c r="E163" s="11"/>
      <c r="F163" s="12"/>
      <c r="G163" s="25"/>
      <c r="H163" s="12"/>
      <c r="I163" s="12"/>
      <c r="J163" s="25"/>
      <c r="K163" s="12"/>
      <c r="L163" s="12"/>
      <c r="M163" s="13"/>
      <c r="N163" s="13"/>
    </row>
    <row r="164" spans="5:9" ht="30" customHeight="1">
      <c r="E164" s="386" t="s">
        <v>220</v>
      </c>
      <c r="F164" s="386"/>
      <c r="G164" s="386"/>
      <c r="H164" s="386"/>
      <c r="I164" s="386"/>
    </row>
    <row r="165" spans="6:16" ht="26.25" customHeight="1">
      <c r="F165" s="395" t="s">
        <v>221</v>
      </c>
      <c r="G165" s="395"/>
      <c r="H165" s="395"/>
      <c r="I165" s="395"/>
      <c r="K165" s="396" t="s">
        <v>213</v>
      </c>
      <c r="L165" s="396"/>
      <c r="M165" s="396"/>
      <c r="N165" s="396"/>
      <c r="O165" s="396"/>
      <c r="P165" s="396"/>
    </row>
    <row r="166" spans="5:12" ht="18" customHeight="1">
      <c r="E166" s="26"/>
      <c r="F166" s="394" t="s">
        <v>216</v>
      </c>
      <c r="G166" s="394"/>
      <c r="H166" s="394"/>
      <c r="I166" s="108"/>
      <c r="J166" s="189"/>
      <c r="K166" s="360"/>
      <c r="L166" s="361">
        <v>39845</v>
      </c>
    </row>
    <row r="167" spans="5:10" ht="12.75" customHeight="1">
      <c r="E167" s="26"/>
      <c r="F167" s="26"/>
      <c r="G167" s="26"/>
      <c r="H167" s="26"/>
      <c r="I167" s="26"/>
      <c r="J167" s="189"/>
    </row>
    <row r="168" spans="1:12" s="6" customFormat="1" ht="21" customHeight="1">
      <c r="A168" s="392" t="s">
        <v>209</v>
      </c>
      <c r="B168" s="393"/>
      <c r="C168" s="393"/>
      <c r="D168" s="393"/>
      <c r="E168" s="393"/>
      <c r="F168" s="393"/>
      <c r="G168" s="393"/>
      <c r="I168" s="65"/>
      <c r="J168" s="190"/>
      <c r="L168" s="38"/>
    </row>
    <row r="169" spans="1:15" s="6" customFormat="1" ht="25.5" customHeight="1" thickBot="1">
      <c r="A169" s="29" t="s">
        <v>55</v>
      </c>
      <c r="B169" s="93" t="str">
        <f>B7</f>
        <v>Marzo</v>
      </c>
      <c r="C169" s="125" t="s">
        <v>56</v>
      </c>
      <c r="D169" s="333">
        <f>D7</f>
        <v>2009</v>
      </c>
      <c r="E169" s="36"/>
      <c r="F169" s="36"/>
      <c r="G169" s="36"/>
      <c r="I169" s="65"/>
      <c r="J169" s="190"/>
      <c r="L169" s="30"/>
      <c r="M169" s="30"/>
      <c r="N169" s="30"/>
      <c r="O169" s="30"/>
    </row>
    <row r="170" spans="1:14" s="7" customFormat="1" ht="15.75" customHeight="1" thickTop="1">
      <c r="A170" s="383" t="s">
        <v>50</v>
      </c>
      <c r="B170" s="383" t="s">
        <v>214</v>
      </c>
      <c r="C170" s="383" t="s">
        <v>46</v>
      </c>
      <c r="D170" s="383" t="s">
        <v>45</v>
      </c>
      <c r="E170" s="383" t="s">
        <v>43</v>
      </c>
      <c r="F170" s="383" t="s">
        <v>44</v>
      </c>
      <c r="G170" s="389" t="s">
        <v>57</v>
      </c>
      <c r="H170" s="390"/>
      <c r="I170" s="391"/>
      <c r="J170" s="42"/>
      <c r="K170" s="15"/>
      <c r="L170" s="15"/>
      <c r="M170" s="15"/>
      <c r="N170" s="15"/>
    </row>
    <row r="171" spans="1:14" s="7" customFormat="1" ht="13.5" customHeight="1" thickBot="1">
      <c r="A171" s="384"/>
      <c r="B171" s="384"/>
      <c r="C171" s="384"/>
      <c r="D171" s="384"/>
      <c r="E171" s="384"/>
      <c r="F171" s="384"/>
      <c r="G171" s="127" t="s">
        <v>58</v>
      </c>
      <c r="H171" s="387" t="s">
        <v>199</v>
      </c>
      <c r="I171" s="388"/>
      <c r="J171" s="42"/>
      <c r="K171" s="15"/>
      <c r="L171" s="15"/>
      <c r="M171" s="15"/>
      <c r="N171" s="15"/>
    </row>
    <row r="172" spans="1:15" s="7" customFormat="1" ht="12" customHeight="1" thickBot="1">
      <c r="A172" s="385"/>
      <c r="B172" s="385"/>
      <c r="C172" s="385"/>
      <c r="D172" s="385"/>
      <c r="E172" s="385"/>
      <c r="F172" s="385"/>
      <c r="G172" s="123" t="str">
        <f>G10</f>
        <v>(febrero)</v>
      </c>
      <c r="H172" s="128"/>
      <c r="I172" s="202" t="s">
        <v>85</v>
      </c>
      <c r="J172" s="44"/>
      <c r="K172" s="350" t="s">
        <v>212</v>
      </c>
      <c r="L172" s="268" t="s">
        <v>186</v>
      </c>
      <c r="M172" s="192" t="s">
        <v>187</v>
      </c>
      <c r="N172" s="201" t="s">
        <v>188</v>
      </c>
      <c r="O172" s="200" t="s">
        <v>184</v>
      </c>
    </row>
    <row r="173" spans="1:11" ht="14.25" thickBot="1" thickTop="1">
      <c r="A173" s="42"/>
      <c r="B173" s="42"/>
      <c r="C173" s="55"/>
      <c r="D173" s="55"/>
      <c r="E173" s="55"/>
      <c r="F173" s="55"/>
      <c r="G173" s="56"/>
      <c r="H173" s="68"/>
      <c r="I173" s="57"/>
      <c r="J173" s="57"/>
      <c r="K173" s="1"/>
    </row>
    <row r="174" spans="1:15" ht="12.75">
      <c r="A174" s="9">
        <v>282940040</v>
      </c>
      <c r="B174" s="9" t="s">
        <v>127</v>
      </c>
      <c r="C174" s="111">
        <f>'datos piezometría'!C112</f>
        <v>39886</v>
      </c>
      <c r="D174" s="10">
        <f>'datos piezometría'!G112</f>
        <v>43.05</v>
      </c>
      <c r="E174" s="70">
        <v>63</v>
      </c>
      <c r="F174" s="70">
        <f>'datos piezometría'!I112</f>
        <v>19.950000000000003</v>
      </c>
      <c r="G174" s="241">
        <f>N174</f>
        <v>0.13000000000000256</v>
      </c>
      <c r="H174" s="183">
        <f>O174</f>
        <v>0.6300000000000026</v>
      </c>
      <c r="I174" s="70" t="s">
        <v>198</v>
      </c>
      <c r="J174" s="25"/>
      <c r="K174" s="197">
        <v>19.32</v>
      </c>
      <c r="L174" s="210">
        <v>19.82</v>
      </c>
      <c r="M174" s="265">
        <f aca="true" t="shared" si="5" ref="M174:M190">F174</f>
        <v>19.950000000000003</v>
      </c>
      <c r="N174" s="237">
        <f>M174-L174</f>
        <v>0.13000000000000256</v>
      </c>
      <c r="O174" s="194">
        <f>M174-K174</f>
        <v>0.6300000000000026</v>
      </c>
    </row>
    <row r="175" spans="1:15" ht="12.75">
      <c r="A175" s="9" t="s">
        <v>107</v>
      </c>
      <c r="B175" s="9" t="s">
        <v>128</v>
      </c>
      <c r="C175" s="111">
        <f>'datos piezometría'!C113</f>
        <v>39887</v>
      </c>
      <c r="D175" s="10">
        <f>'datos piezometría'!G113</f>
        <v>16.28</v>
      </c>
      <c r="E175" s="114">
        <v>39.85</v>
      </c>
      <c r="F175" s="70">
        <f>'datos piezometría'!I113</f>
        <v>23.57</v>
      </c>
      <c r="G175" s="241">
        <f>N175</f>
        <v>-0.19000000000000128</v>
      </c>
      <c r="H175" s="183">
        <f>O175</f>
        <v>0.3999999999999986</v>
      </c>
      <c r="I175" s="70" t="s">
        <v>198</v>
      </c>
      <c r="J175" s="25"/>
      <c r="K175" s="207">
        <v>23.17</v>
      </c>
      <c r="L175" s="211">
        <v>23.76</v>
      </c>
      <c r="M175" s="266">
        <f t="shared" si="5"/>
        <v>23.57</v>
      </c>
      <c r="N175" s="59">
        <f aca="true" t="shared" si="6" ref="N175:N189">M175-L175</f>
        <v>-0.19000000000000128</v>
      </c>
      <c r="O175" s="208">
        <f aca="true" t="shared" si="7" ref="O175:O189">M175-K175</f>
        <v>0.3999999999999986</v>
      </c>
    </row>
    <row r="176" spans="1:15" ht="12.75">
      <c r="A176" s="9">
        <v>283080027</v>
      </c>
      <c r="B176" s="9" t="s">
        <v>15</v>
      </c>
      <c r="C176" s="111">
        <f>'datos piezometría'!C114</f>
        <v>39898</v>
      </c>
      <c r="D176" s="10">
        <f>'datos piezometría'!G114</f>
        <v>19.32</v>
      </c>
      <c r="E176" s="114">
        <v>53.95</v>
      </c>
      <c r="F176" s="70">
        <f>'datos piezometría'!I114</f>
        <v>34.63</v>
      </c>
      <c r="G176" s="241">
        <f>N176</f>
        <v>-0.11999999999999744</v>
      </c>
      <c r="H176" s="183">
        <f>O176</f>
        <v>-0.8499999999999943</v>
      </c>
      <c r="I176" s="70" t="s">
        <v>198</v>
      </c>
      <c r="J176" s="25"/>
      <c r="K176" s="207">
        <v>35.48</v>
      </c>
      <c r="L176" s="211">
        <v>34.75</v>
      </c>
      <c r="M176" s="266">
        <f t="shared" si="5"/>
        <v>34.63</v>
      </c>
      <c r="N176" s="59">
        <f t="shared" si="6"/>
        <v>-0.11999999999999744</v>
      </c>
      <c r="O176" s="208">
        <f t="shared" si="7"/>
        <v>-0.8499999999999943</v>
      </c>
    </row>
    <row r="177" spans="1:15" ht="12.75">
      <c r="A177" s="9">
        <v>292910040</v>
      </c>
      <c r="B177" s="9" t="s">
        <v>168</v>
      </c>
      <c r="C177" s="111">
        <f>'datos piezometría'!C115</f>
        <v>39902</v>
      </c>
      <c r="D177" s="10" t="str">
        <f>'datos piezometría'!G115</f>
        <v>nd</v>
      </c>
      <c r="E177" s="114">
        <v>43.27</v>
      </c>
      <c r="F177" s="70" t="str">
        <f>'datos piezometría'!I115</f>
        <v>nd</v>
      </c>
      <c r="G177" s="241" t="s">
        <v>40</v>
      </c>
      <c r="H177" s="183" t="s">
        <v>40</v>
      </c>
      <c r="I177" s="70" t="s">
        <v>198</v>
      </c>
      <c r="J177" s="25"/>
      <c r="K177" s="207">
        <v>30.88</v>
      </c>
      <c r="L177" s="211" t="s">
        <v>40</v>
      </c>
      <c r="M177" s="266" t="str">
        <f t="shared" si="5"/>
        <v>nd</v>
      </c>
      <c r="N177" s="59" t="e">
        <f t="shared" si="6"/>
        <v>#VALUE!</v>
      </c>
      <c r="O177" s="208" t="e">
        <f t="shared" si="7"/>
        <v>#VALUE!</v>
      </c>
    </row>
    <row r="178" spans="1:15" ht="12.75">
      <c r="A178" s="9">
        <v>292920040</v>
      </c>
      <c r="B178" s="9" t="s">
        <v>27</v>
      </c>
      <c r="C178" s="111">
        <f>'datos piezometría'!C116</f>
        <v>39892</v>
      </c>
      <c r="D178" s="10">
        <f>'datos piezometría'!G116</f>
        <v>1.69</v>
      </c>
      <c r="E178" s="114">
        <v>3.68</v>
      </c>
      <c r="F178" s="70">
        <f>'datos piezometría'!I116</f>
        <v>1.9900000000000002</v>
      </c>
      <c r="G178" s="241">
        <f aca="true" t="shared" si="8" ref="G178:G187">N178</f>
        <v>-0.009999999999999787</v>
      </c>
      <c r="H178" s="183">
        <f aca="true" t="shared" si="9" ref="H178:H185">O178</f>
        <v>0.02000000000000024</v>
      </c>
      <c r="I178" s="70" t="s">
        <v>198</v>
      </c>
      <c r="J178" s="25"/>
      <c r="K178" s="207">
        <v>1.97</v>
      </c>
      <c r="L178" s="211">
        <v>2</v>
      </c>
      <c r="M178" s="266">
        <f t="shared" si="5"/>
        <v>1.9900000000000002</v>
      </c>
      <c r="N178" s="59">
        <f t="shared" si="6"/>
        <v>-0.009999999999999787</v>
      </c>
      <c r="O178" s="208">
        <f t="shared" si="7"/>
        <v>0.02000000000000024</v>
      </c>
    </row>
    <row r="179" spans="1:15" ht="12.75">
      <c r="A179" s="62">
        <v>292920068</v>
      </c>
      <c r="B179" s="9" t="s">
        <v>117</v>
      </c>
      <c r="C179" s="111">
        <f>'datos piezometría'!C117</f>
        <v>39886</v>
      </c>
      <c r="D179" s="10">
        <f>'datos piezometría'!G117</f>
        <v>1.56</v>
      </c>
      <c r="E179" s="114">
        <v>0.62</v>
      </c>
      <c r="F179" s="70">
        <f>'datos piezometría'!I117</f>
        <v>-0.9400000000000001</v>
      </c>
      <c r="G179" s="241">
        <f t="shared" si="8"/>
        <v>-0.76</v>
      </c>
      <c r="H179" s="183">
        <f t="shared" si="9"/>
        <v>-0.5900000000000001</v>
      </c>
      <c r="I179" s="70" t="s">
        <v>198</v>
      </c>
      <c r="J179" s="25"/>
      <c r="K179" s="207">
        <v>-0.35</v>
      </c>
      <c r="L179" s="211">
        <v>-0.18</v>
      </c>
      <c r="M179" s="266">
        <f t="shared" si="5"/>
        <v>-0.9400000000000001</v>
      </c>
      <c r="N179" s="59">
        <f t="shared" si="6"/>
        <v>-0.76</v>
      </c>
      <c r="O179" s="208">
        <f t="shared" si="7"/>
        <v>-0.5900000000000001</v>
      </c>
    </row>
    <row r="180" spans="1:15" ht="12.75">
      <c r="A180" s="9">
        <v>292920069</v>
      </c>
      <c r="B180" s="122" t="s">
        <v>130</v>
      </c>
      <c r="C180" s="111">
        <f>'datos piezometría'!C118</f>
        <v>39886</v>
      </c>
      <c r="D180" s="10">
        <f>'datos piezometría'!G118</f>
        <v>1.84</v>
      </c>
      <c r="E180" s="114">
        <v>0.98</v>
      </c>
      <c r="F180" s="70">
        <f>'datos piezometría'!I118</f>
        <v>-0.8600000000000001</v>
      </c>
      <c r="G180" s="241">
        <f t="shared" si="8"/>
        <v>-0.20000000000000007</v>
      </c>
      <c r="H180" s="183">
        <f t="shared" si="9"/>
        <v>0.029999999999999916</v>
      </c>
      <c r="I180" s="70" t="s">
        <v>198</v>
      </c>
      <c r="J180" s="25"/>
      <c r="K180" s="207">
        <v>-0.89</v>
      </c>
      <c r="L180" s="211">
        <v>-0.66</v>
      </c>
      <c r="M180" s="266">
        <f t="shared" si="5"/>
        <v>-0.8600000000000001</v>
      </c>
      <c r="N180" s="59">
        <f t="shared" si="6"/>
        <v>-0.20000000000000007</v>
      </c>
      <c r="O180" s="208">
        <f t="shared" si="7"/>
        <v>0.029999999999999916</v>
      </c>
    </row>
    <row r="181" spans="1:15" ht="12.75">
      <c r="A181" s="9">
        <v>292930004</v>
      </c>
      <c r="B181" s="9" t="s">
        <v>131</v>
      </c>
      <c r="C181" s="111">
        <f>'datos piezometría'!C119</f>
        <v>39886</v>
      </c>
      <c r="D181" s="10">
        <f>'datos piezometría'!G119</f>
        <v>1.64</v>
      </c>
      <c r="E181" s="114">
        <v>1.47</v>
      </c>
      <c r="F181" s="70">
        <f>'datos piezometría'!I119</f>
        <v>-0.16999999999999993</v>
      </c>
      <c r="G181" s="241">
        <f t="shared" si="8"/>
        <v>-0.04999999999999993</v>
      </c>
      <c r="H181" s="183">
        <f t="shared" si="9"/>
        <v>-0.04999999999999993</v>
      </c>
      <c r="I181" s="70" t="s">
        <v>198</v>
      </c>
      <c r="J181" s="25"/>
      <c r="K181" s="207">
        <v>-0.12</v>
      </c>
      <c r="L181" s="211">
        <v>-0.12</v>
      </c>
      <c r="M181" s="266">
        <f t="shared" si="5"/>
        <v>-0.16999999999999993</v>
      </c>
      <c r="N181" s="59">
        <f t="shared" si="6"/>
        <v>-0.04999999999999993</v>
      </c>
      <c r="O181" s="208">
        <f t="shared" si="7"/>
        <v>-0.04999999999999993</v>
      </c>
    </row>
    <row r="182" spans="1:15" ht="12.75">
      <c r="A182" s="9">
        <v>292930005</v>
      </c>
      <c r="B182" s="9" t="s">
        <v>132</v>
      </c>
      <c r="C182" s="111">
        <f>'datos piezometría'!C120</f>
        <v>39886</v>
      </c>
      <c r="D182" s="10">
        <f>'datos piezometría'!G120</f>
        <v>2.42</v>
      </c>
      <c r="E182" s="114">
        <v>2.66</v>
      </c>
      <c r="F182" s="70">
        <f>'datos piezometría'!I120</f>
        <v>0.2400000000000002</v>
      </c>
      <c r="G182" s="241">
        <f t="shared" si="8"/>
        <v>-0.0799999999999998</v>
      </c>
      <c r="H182" s="183">
        <f t="shared" si="9"/>
        <v>0.010000000000000203</v>
      </c>
      <c r="I182" s="70" t="s">
        <v>198</v>
      </c>
      <c r="J182" s="25"/>
      <c r="K182" s="207">
        <v>0.23</v>
      </c>
      <c r="L182" s="211">
        <v>0.32</v>
      </c>
      <c r="M182" s="266">
        <f t="shared" si="5"/>
        <v>0.2400000000000002</v>
      </c>
      <c r="N182" s="59">
        <f t="shared" si="6"/>
        <v>-0.0799999999999998</v>
      </c>
      <c r="O182" s="208">
        <f t="shared" si="7"/>
        <v>0.010000000000000203</v>
      </c>
    </row>
    <row r="183" spans="1:15" ht="12.75">
      <c r="A183" s="9">
        <v>292950044</v>
      </c>
      <c r="B183" s="9" t="s">
        <v>30</v>
      </c>
      <c r="C183" s="111">
        <f>'datos piezometría'!C121</f>
        <v>39897</v>
      </c>
      <c r="D183" s="10">
        <f>'datos piezometría'!G121</f>
        <v>25.02</v>
      </c>
      <c r="E183" s="114">
        <v>38.23</v>
      </c>
      <c r="F183" s="70">
        <f>'datos piezometría'!I121</f>
        <v>13.209999999999997</v>
      </c>
      <c r="G183" s="241">
        <f t="shared" si="8"/>
        <v>-0.2300000000000022</v>
      </c>
      <c r="H183" s="183">
        <f t="shared" si="9"/>
        <v>0.4699999999999971</v>
      </c>
      <c r="I183" s="70" t="s">
        <v>198</v>
      </c>
      <c r="J183" s="25"/>
      <c r="K183" s="207">
        <v>12.74</v>
      </c>
      <c r="L183" s="211">
        <v>13.44</v>
      </c>
      <c r="M183" s="266">
        <f t="shared" si="5"/>
        <v>13.209999999999997</v>
      </c>
      <c r="N183" s="59">
        <f t="shared" si="6"/>
        <v>-0.2300000000000022</v>
      </c>
      <c r="O183" s="208">
        <f t="shared" si="7"/>
        <v>0.4699999999999971</v>
      </c>
    </row>
    <row r="184" spans="1:15" ht="12.75">
      <c r="A184" s="9">
        <v>292960163</v>
      </c>
      <c r="B184" s="9" t="s">
        <v>74</v>
      </c>
      <c r="C184" s="111">
        <f>'datos piezometría'!C122</f>
        <v>39902</v>
      </c>
      <c r="D184" s="10">
        <f>'datos piezometría'!G122</f>
        <v>5.85</v>
      </c>
      <c r="E184" s="114">
        <v>19.87</v>
      </c>
      <c r="F184" s="70">
        <f>'datos piezometría'!I122</f>
        <v>14.020000000000001</v>
      </c>
      <c r="G184" s="241">
        <f t="shared" si="8"/>
        <v>0.6400000000000006</v>
      </c>
      <c r="H184" s="183">
        <f t="shared" si="9"/>
        <v>1.5000000000000018</v>
      </c>
      <c r="I184" s="70" t="s">
        <v>198</v>
      </c>
      <c r="J184" s="25"/>
      <c r="K184" s="207">
        <v>12.52</v>
      </c>
      <c r="L184" s="211">
        <v>13.38</v>
      </c>
      <c r="M184" s="266">
        <f t="shared" si="5"/>
        <v>14.020000000000001</v>
      </c>
      <c r="N184" s="59">
        <f t="shared" si="6"/>
        <v>0.6400000000000006</v>
      </c>
      <c r="O184" s="208">
        <f t="shared" si="7"/>
        <v>1.5000000000000018</v>
      </c>
    </row>
    <row r="185" spans="1:15" ht="12.75">
      <c r="A185" s="9">
        <v>292970003</v>
      </c>
      <c r="B185" s="9" t="s">
        <v>34</v>
      </c>
      <c r="C185" s="111">
        <f>'datos piezometría'!C123</f>
        <v>39899</v>
      </c>
      <c r="D185" s="10">
        <f>'datos piezometría'!G123</f>
        <v>1.23</v>
      </c>
      <c r="E185" s="114">
        <v>4.5</v>
      </c>
      <c r="F185" s="70">
        <f>'datos piezometría'!I123</f>
        <v>3.27</v>
      </c>
      <c r="G185" s="241">
        <f t="shared" si="8"/>
        <v>-0.5299999999999998</v>
      </c>
      <c r="H185" s="183">
        <f t="shared" si="9"/>
        <v>1.74</v>
      </c>
      <c r="I185" s="70" t="s">
        <v>198</v>
      </c>
      <c r="J185" s="25"/>
      <c r="K185" s="207">
        <v>1.53</v>
      </c>
      <c r="L185" s="211">
        <v>3.8</v>
      </c>
      <c r="M185" s="266">
        <f t="shared" si="5"/>
        <v>3.27</v>
      </c>
      <c r="N185" s="59">
        <f t="shared" si="6"/>
        <v>-0.5299999999999998</v>
      </c>
      <c r="O185" s="208">
        <f t="shared" si="7"/>
        <v>1.74</v>
      </c>
    </row>
    <row r="186" spans="1:15" ht="12.75">
      <c r="A186" s="9">
        <v>292970006</v>
      </c>
      <c r="B186" s="9" t="s">
        <v>75</v>
      </c>
      <c r="C186" s="111">
        <f>'datos piezometría'!C124</f>
        <v>39899</v>
      </c>
      <c r="D186" s="10">
        <f>'datos piezometría'!G124</f>
        <v>1.19</v>
      </c>
      <c r="E186" s="114">
        <v>3.13</v>
      </c>
      <c r="F186" s="70">
        <f>'datos piezometría'!I124</f>
        <v>1.94</v>
      </c>
      <c r="G186" s="241">
        <f t="shared" si="8"/>
        <v>0.8999999999999999</v>
      </c>
      <c r="H186" s="183">
        <f aca="true" t="shared" si="10" ref="H186:H191">O186</f>
        <v>0.20999999999999996</v>
      </c>
      <c r="I186" s="70" t="s">
        <v>198</v>
      </c>
      <c r="J186" s="25"/>
      <c r="K186" s="207">
        <v>1.73</v>
      </c>
      <c r="L186" s="211">
        <v>1.04</v>
      </c>
      <c r="M186" s="266">
        <f t="shared" si="5"/>
        <v>1.94</v>
      </c>
      <c r="N186" s="59">
        <f t="shared" si="6"/>
        <v>0.8999999999999999</v>
      </c>
      <c r="O186" s="208">
        <f t="shared" si="7"/>
        <v>0.20999999999999996</v>
      </c>
    </row>
    <row r="187" spans="1:15" ht="12.75">
      <c r="A187" s="9">
        <v>292970011</v>
      </c>
      <c r="B187" s="9" t="s">
        <v>76</v>
      </c>
      <c r="C187" s="111">
        <f>'datos piezometría'!C125</f>
        <v>39899</v>
      </c>
      <c r="D187" s="10">
        <f>'datos piezometría'!G125</f>
        <v>3.5</v>
      </c>
      <c r="E187" s="115">
        <v>6.92</v>
      </c>
      <c r="F187" s="70">
        <f>'datos piezometría'!I125</f>
        <v>3.42</v>
      </c>
      <c r="G187" s="241">
        <f t="shared" si="8"/>
        <v>0.1299999999999999</v>
      </c>
      <c r="H187" s="183">
        <f t="shared" si="10"/>
        <v>-0.1299999999999999</v>
      </c>
      <c r="I187" s="70" t="s">
        <v>198</v>
      </c>
      <c r="J187" s="25"/>
      <c r="K187" s="223">
        <v>3.55</v>
      </c>
      <c r="L187" s="211">
        <v>3.29</v>
      </c>
      <c r="M187" s="277">
        <f>F187</f>
        <v>3.42</v>
      </c>
      <c r="N187" s="1">
        <f>M187-L187</f>
        <v>0.1299999999999999</v>
      </c>
      <c r="O187" s="222">
        <f>M187-K187</f>
        <v>-0.1299999999999999</v>
      </c>
    </row>
    <row r="188" spans="1:15" ht="12.75">
      <c r="A188" s="9">
        <v>293010003</v>
      </c>
      <c r="B188" s="9" t="s">
        <v>35</v>
      </c>
      <c r="C188" s="111">
        <f>'datos piezometría'!C126</f>
        <v>39901</v>
      </c>
      <c r="D188" s="10">
        <f>'datos piezometría'!G126</f>
        <v>6.23</v>
      </c>
      <c r="E188" s="114">
        <v>21.56</v>
      </c>
      <c r="F188" s="70">
        <f>'datos piezometría'!I126</f>
        <v>15.329999999999998</v>
      </c>
      <c r="G188" s="241">
        <f>N188</f>
        <v>-0.040000000000000924</v>
      </c>
      <c r="H188" s="183">
        <f t="shared" si="10"/>
        <v>0.6499999999999986</v>
      </c>
      <c r="I188" s="70" t="s">
        <v>198</v>
      </c>
      <c r="J188" s="25"/>
      <c r="K188" s="223">
        <v>14.68</v>
      </c>
      <c r="L188" s="211">
        <v>15.37</v>
      </c>
      <c r="M188" s="266">
        <f t="shared" si="5"/>
        <v>15.329999999999998</v>
      </c>
      <c r="N188" s="59">
        <f t="shared" si="6"/>
        <v>-0.040000000000000924</v>
      </c>
      <c r="O188" s="208">
        <f t="shared" si="7"/>
        <v>0.6499999999999986</v>
      </c>
    </row>
    <row r="189" spans="1:15" ht="12.75">
      <c r="A189" s="9">
        <v>293010017</v>
      </c>
      <c r="B189" s="9" t="s">
        <v>36</v>
      </c>
      <c r="C189" s="111">
        <f>'datos piezometría'!C127</f>
        <v>39902</v>
      </c>
      <c r="D189" s="10">
        <f>'datos piezometría'!G127</f>
        <v>1.63</v>
      </c>
      <c r="E189" s="114">
        <v>21.13</v>
      </c>
      <c r="F189" s="70">
        <f>'datos piezometría'!I127</f>
        <v>19.5</v>
      </c>
      <c r="G189" s="241">
        <f>N189</f>
        <v>0.9400000000000013</v>
      </c>
      <c r="H189" s="183">
        <f t="shared" si="10"/>
        <v>1.75</v>
      </c>
      <c r="I189" s="70" t="s">
        <v>198</v>
      </c>
      <c r="J189" s="25"/>
      <c r="K189" s="223">
        <v>17.75</v>
      </c>
      <c r="L189" s="211">
        <v>18.56</v>
      </c>
      <c r="M189" s="266">
        <f t="shared" si="5"/>
        <v>19.5</v>
      </c>
      <c r="N189" s="59">
        <f t="shared" si="6"/>
        <v>0.9400000000000013</v>
      </c>
      <c r="O189" s="208">
        <f t="shared" si="7"/>
        <v>1.75</v>
      </c>
    </row>
    <row r="190" spans="1:15" ht="12.75">
      <c r="A190" s="9">
        <v>293010035</v>
      </c>
      <c r="B190" s="9" t="s">
        <v>38</v>
      </c>
      <c r="C190" s="111">
        <f>'datos piezometría'!C128</f>
        <v>39900</v>
      </c>
      <c r="D190" s="10">
        <f>'datos piezometría'!G128</f>
        <v>7.65</v>
      </c>
      <c r="E190" s="114">
        <v>25.08</v>
      </c>
      <c r="F190" s="70">
        <f>'datos piezometría'!I128</f>
        <v>17.43</v>
      </c>
      <c r="G190" s="241">
        <f>N190</f>
        <v>0.7699999999999996</v>
      </c>
      <c r="H190" s="183">
        <f t="shared" si="10"/>
        <v>1.4499999999999993</v>
      </c>
      <c r="I190" s="70" t="s">
        <v>198</v>
      </c>
      <c r="J190" s="25"/>
      <c r="K190" s="223">
        <v>15.98</v>
      </c>
      <c r="L190" s="211">
        <v>16.66</v>
      </c>
      <c r="M190" s="266">
        <f t="shared" si="5"/>
        <v>17.43</v>
      </c>
      <c r="N190" s="59">
        <f>M190-L190</f>
        <v>0.7699999999999996</v>
      </c>
      <c r="O190" s="208">
        <f>M190-K190</f>
        <v>1.4499999999999993</v>
      </c>
    </row>
    <row r="191" spans="1:15" ht="13.5" thickBot="1">
      <c r="A191" s="9">
        <v>293050112</v>
      </c>
      <c r="B191" s="9" t="s">
        <v>169</v>
      </c>
      <c r="C191" s="111">
        <f>'datos piezometría'!C129</f>
        <v>39902</v>
      </c>
      <c r="D191" s="10">
        <f>'datos piezometría'!G129</f>
        <v>17.89</v>
      </c>
      <c r="E191" s="10">
        <v>40.38</v>
      </c>
      <c r="F191" s="70">
        <f>'datos piezometría'!I129</f>
        <v>22.490000000000002</v>
      </c>
      <c r="G191" s="241">
        <f>N191</f>
        <v>0.23000000000000043</v>
      </c>
      <c r="H191" s="183">
        <f t="shared" si="10"/>
        <v>1.0300000000000011</v>
      </c>
      <c r="I191" s="70" t="s">
        <v>198</v>
      </c>
      <c r="J191" s="25"/>
      <c r="K191" s="233">
        <v>21.46</v>
      </c>
      <c r="L191" s="212">
        <v>22.26</v>
      </c>
      <c r="M191" s="267">
        <f>F191</f>
        <v>22.490000000000002</v>
      </c>
      <c r="N191" s="234">
        <f>M191-L191</f>
        <v>0.23000000000000043</v>
      </c>
      <c r="O191" s="196">
        <f>M191-K191</f>
        <v>1.0300000000000011</v>
      </c>
    </row>
    <row r="192" spans="1:13" ht="13.5" thickBot="1">
      <c r="A192" s="90"/>
      <c r="B192" s="22"/>
      <c r="C192" s="119"/>
      <c r="D192" s="19"/>
      <c r="E192" s="23"/>
      <c r="F192" s="21"/>
      <c r="G192" s="21"/>
      <c r="H192" s="118"/>
      <c r="I192" s="21"/>
      <c r="J192" s="25"/>
      <c r="K192" s="1"/>
      <c r="L192" s="1"/>
      <c r="M192" s="1"/>
    </row>
    <row r="193" spans="1:13" ht="14.25" thickBot="1" thickTop="1">
      <c r="A193" s="17" t="s">
        <v>60</v>
      </c>
      <c r="B193" s="18"/>
      <c r="C193" s="19"/>
      <c r="D193" s="20">
        <f>AVERAGE(D174:D191)</f>
        <v>9.293529411764707</v>
      </c>
      <c r="E193" s="21"/>
      <c r="F193" s="20">
        <f>AVERAGE(F174:F191)</f>
        <v>11.118823529411763</v>
      </c>
      <c r="G193" s="71">
        <f>AVERAGE(G174:G191)</f>
        <v>0.09000000000000019</v>
      </c>
      <c r="H193" s="71">
        <f>AVERAGE(H174:H191)</f>
        <v>0.48647058823529443</v>
      </c>
      <c r="I193" s="77"/>
      <c r="J193" s="25"/>
      <c r="K193" s="1"/>
      <c r="L193" s="1"/>
      <c r="M193" s="1"/>
    </row>
    <row r="194" spans="1:4" ht="13.5" thickTop="1">
      <c r="A194" s="380" t="s">
        <v>197</v>
      </c>
      <c r="B194" s="380"/>
      <c r="C194" s="380"/>
      <c r="D194" s="380"/>
    </row>
  </sheetData>
  <sheetProtection formatCells="0"/>
  <mergeCells count="143">
    <mergeCell ref="F137:H137"/>
    <mergeCell ref="F165:I165"/>
    <mergeCell ref="H114:I114"/>
    <mergeCell ref="G113:I113"/>
    <mergeCell ref="H126:I126"/>
    <mergeCell ref="G125:I125"/>
    <mergeCell ref="A156:G156"/>
    <mergeCell ref="G95:I95"/>
    <mergeCell ref="H67:I67"/>
    <mergeCell ref="G8:I8"/>
    <mergeCell ref="F28:F30"/>
    <mergeCell ref="F2:I2"/>
    <mergeCell ref="F3:H3"/>
    <mergeCell ref="F22:I22"/>
    <mergeCell ref="F23:H23"/>
    <mergeCell ref="K2:P2"/>
    <mergeCell ref="A141:G141"/>
    <mergeCell ref="C82:C84"/>
    <mergeCell ref="A123:G123"/>
    <mergeCell ref="E113:E115"/>
    <mergeCell ref="A134:D134"/>
    <mergeCell ref="A82:A84"/>
    <mergeCell ref="B82:B84"/>
    <mergeCell ref="A111:G111"/>
    <mergeCell ref="A95:A97"/>
    <mergeCell ref="A194:D194"/>
    <mergeCell ref="A20:D20"/>
    <mergeCell ref="A46:D46"/>
    <mergeCell ref="A74:D74"/>
    <mergeCell ref="A104:D104"/>
    <mergeCell ref="D66:D68"/>
    <mergeCell ref="A125:A127"/>
    <mergeCell ref="A170:A172"/>
    <mergeCell ref="D113:D115"/>
    <mergeCell ref="C143:C145"/>
    <mergeCell ref="F95:F97"/>
    <mergeCell ref="F41:F43"/>
    <mergeCell ref="E66:E68"/>
    <mergeCell ref="F66:F68"/>
    <mergeCell ref="E95:E97"/>
    <mergeCell ref="F48:I48"/>
    <mergeCell ref="F49:H49"/>
    <mergeCell ref="F76:I76"/>
    <mergeCell ref="F77:H77"/>
    <mergeCell ref="H96:I96"/>
    <mergeCell ref="A93:G93"/>
    <mergeCell ref="D82:D84"/>
    <mergeCell ref="G82:I82"/>
    <mergeCell ref="E41:E43"/>
    <mergeCell ref="G41:I41"/>
    <mergeCell ref="H42:I42"/>
    <mergeCell ref="G54:I54"/>
    <mergeCell ref="A80:G80"/>
    <mergeCell ref="A66:A68"/>
    <mergeCell ref="B66:B68"/>
    <mergeCell ref="G66:I66"/>
    <mergeCell ref="D125:D127"/>
    <mergeCell ref="E125:E127"/>
    <mergeCell ref="B95:B97"/>
    <mergeCell ref="C95:C97"/>
    <mergeCell ref="D95:D97"/>
    <mergeCell ref="A168:G168"/>
    <mergeCell ref="D158:D160"/>
    <mergeCell ref="C170:C172"/>
    <mergeCell ref="A158:A160"/>
    <mergeCell ref="B158:B160"/>
    <mergeCell ref="D170:D172"/>
    <mergeCell ref="B170:B172"/>
    <mergeCell ref="E170:E172"/>
    <mergeCell ref="E158:E160"/>
    <mergeCell ref="F166:H166"/>
    <mergeCell ref="A163:D163"/>
    <mergeCell ref="H159:I159"/>
    <mergeCell ref="G170:I170"/>
    <mergeCell ref="A143:A145"/>
    <mergeCell ref="B143:B145"/>
    <mergeCell ref="F158:F160"/>
    <mergeCell ref="C158:C160"/>
    <mergeCell ref="G158:I158"/>
    <mergeCell ref="F170:F172"/>
    <mergeCell ref="H171:I171"/>
    <mergeCell ref="D143:D145"/>
    <mergeCell ref="E143:E145"/>
    <mergeCell ref="F143:F145"/>
    <mergeCell ref="A113:A115"/>
    <mergeCell ref="F113:F115"/>
    <mergeCell ref="B113:B115"/>
    <mergeCell ref="B125:B127"/>
    <mergeCell ref="C113:C115"/>
    <mergeCell ref="C125:C127"/>
    <mergeCell ref="F125:F127"/>
    <mergeCell ref="C8:C10"/>
    <mergeCell ref="D8:D10"/>
    <mergeCell ref="E8:E10"/>
    <mergeCell ref="A54:A56"/>
    <mergeCell ref="B54:B56"/>
    <mergeCell ref="C54:C56"/>
    <mergeCell ref="B41:B43"/>
    <mergeCell ref="C41:C43"/>
    <mergeCell ref="F8:F10"/>
    <mergeCell ref="A41:A43"/>
    <mergeCell ref="D41:D43"/>
    <mergeCell ref="H55:I55"/>
    <mergeCell ref="H9:I9"/>
    <mergeCell ref="G28:I28"/>
    <mergeCell ref="A39:G39"/>
    <mergeCell ref="A52:G52"/>
    <mergeCell ref="D54:D56"/>
    <mergeCell ref="E54:E56"/>
    <mergeCell ref="B28:B30"/>
    <mergeCell ref="C28:C30"/>
    <mergeCell ref="D28:D30"/>
    <mergeCell ref="E28:E30"/>
    <mergeCell ref="E1:I1"/>
    <mergeCell ref="E21:I21"/>
    <mergeCell ref="K22:P22"/>
    <mergeCell ref="E47:I47"/>
    <mergeCell ref="A6:G6"/>
    <mergeCell ref="H29:I29"/>
    <mergeCell ref="A8:A10"/>
    <mergeCell ref="B8:B10"/>
    <mergeCell ref="A26:G26"/>
    <mergeCell ref="A28:A30"/>
    <mergeCell ref="K48:P48"/>
    <mergeCell ref="E75:I75"/>
    <mergeCell ref="K76:P76"/>
    <mergeCell ref="E105:I105"/>
    <mergeCell ref="F54:F56"/>
    <mergeCell ref="A64:G64"/>
    <mergeCell ref="C66:C68"/>
    <mergeCell ref="E82:E84"/>
    <mergeCell ref="F82:F84"/>
    <mergeCell ref="H83:I83"/>
    <mergeCell ref="K165:P165"/>
    <mergeCell ref="K106:P106"/>
    <mergeCell ref="E135:I135"/>
    <mergeCell ref="K136:P136"/>
    <mergeCell ref="E164:I164"/>
    <mergeCell ref="G143:I143"/>
    <mergeCell ref="H144:I144"/>
    <mergeCell ref="F106:I106"/>
    <mergeCell ref="F107:H107"/>
    <mergeCell ref="F136:I136"/>
  </mergeCells>
  <printOptions/>
  <pageMargins left="1.02" right="0.5" top="1.16" bottom="0.39" header="0.61" footer="0.17"/>
  <pageSetup horizontalDpi="600" verticalDpi="600" orientation="landscape" paperSize="9" r:id="rId2"/>
  <rowBreaks count="6" manualBreakCount="6">
    <brk id="20" max="8" man="1"/>
    <brk id="46" max="8" man="1"/>
    <brk id="74" max="8" man="1"/>
    <brk id="104" max="8" man="1"/>
    <brk id="134" max="8" man="1"/>
    <brk id="16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48"/>
  <sheetViews>
    <sheetView zoomScale="90" zoomScaleNormal="90" zoomScaleSheetLayoutView="75" workbookViewId="0" topLeftCell="A28">
      <selection activeCell="I48" sqref="A33:I48"/>
    </sheetView>
  </sheetViews>
  <sheetFormatPr defaultColWidth="11.421875" defaultRowHeight="12.75"/>
  <cols>
    <col min="1" max="1" width="16.7109375" style="0" customWidth="1"/>
    <col min="2" max="2" width="15.00390625" style="0" customWidth="1"/>
    <col min="3" max="3" width="14.140625" style="0" customWidth="1"/>
    <col min="4" max="4" width="15.28125" style="0" customWidth="1"/>
    <col min="5" max="5" width="16.57421875" style="0" customWidth="1"/>
    <col min="6" max="6" width="18.140625" style="0" customWidth="1"/>
    <col min="7" max="7" width="16.7109375" style="0" hidden="1" customWidth="1"/>
    <col min="8" max="8" width="16.140625" style="0" customWidth="1"/>
    <col min="9" max="9" width="9.57421875" style="0" customWidth="1"/>
    <col min="10" max="10" width="3.7109375" style="191" customWidth="1"/>
    <col min="11" max="11" width="5.7109375" style="312" bestFit="1" customWidth="1"/>
    <col min="12" max="12" width="7.7109375" style="312" bestFit="1" customWidth="1"/>
    <col min="13" max="13" width="6.140625" style="312" bestFit="1" customWidth="1"/>
    <col min="14" max="14" width="15.421875" style="312" bestFit="1" customWidth="1"/>
    <col min="15" max="15" width="13.421875" style="312" bestFit="1" customWidth="1"/>
  </cols>
  <sheetData>
    <row r="1" spans="5:10" s="2" customFormat="1" ht="30" customHeight="1">
      <c r="E1" s="386" t="s">
        <v>220</v>
      </c>
      <c r="F1" s="386"/>
      <c r="G1" s="386"/>
      <c r="H1" s="386"/>
      <c r="I1" s="386"/>
      <c r="J1" s="218"/>
    </row>
    <row r="2" spans="6:16" s="2" customFormat="1" ht="26.25" customHeight="1">
      <c r="F2" s="395" t="s">
        <v>221</v>
      </c>
      <c r="G2" s="395"/>
      <c r="H2" s="395"/>
      <c r="I2" s="395"/>
      <c r="J2" s="218"/>
      <c r="K2" s="396" t="s">
        <v>213</v>
      </c>
      <c r="L2" s="396"/>
      <c r="M2" s="396"/>
      <c r="N2" s="396"/>
      <c r="O2" s="396"/>
      <c r="P2" s="396"/>
    </row>
    <row r="3" spans="5:12" s="2" customFormat="1" ht="18" customHeight="1">
      <c r="E3" s="26"/>
      <c r="F3" s="394" t="s">
        <v>216</v>
      </c>
      <c r="G3" s="394"/>
      <c r="H3" s="394"/>
      <c r="I3" s="108"/>
      <c r="J3" s="189"/>
      <c r="K3" s="360"/>
      <c r="L3" s="361">
        <v>39845</v>
      </c>
    </row>
    <row r="4" spans="5:16" s="2" customFormat="1" ht="15" customHeight="1">
      <c r="E4" s="26"/>
      <c r="F4" s="26"/>
      <c r="G4" s="26"/>
      <c r="H4" s="26"/>
      <c r="I4" s="108"/>
      <c r="J4" s="26"/>
      <c r="K4" s="349"/>
      <c r="L4" s="349"/>
      <c r="M4" s="349"/>
      <c r="N4" s="349"/>
      <c r="O4" s="349"/>
      <c r="P4" s="349"/>
    </row>
    <row r="5" spans="1:12" s="2" customFormat="1" ht="21.75" customHeight="1">
      <c r="A5" s="24" t="s">
        <v>141</v>
      </c>
      <c r="B5" s="34"/>
      <c r="C5" s="34"/>
      <c r="D5" s="27"/>
      <c r="E5" s="35"/>
      <c r="F5" s="16"/>
      <c r="G5" s="16"/>
      <c r="J5" s="130"/>
      <c r="K5" s="360"/>
      <c r="L5" s="361">
        <v>39845</v>
      </c>
    </row>
    <row r="6" spans="1:15" s="6" customFormat="1" ht="17.25" customHeight="1">
      <c r="A6" s="392" t="s">
        <v>210</v>
      </c>
      <c r="B6" s="393"/>
      <c r="C6" s="393"/>
      <c r="D6" s="393"/>
      <c r="E6" s="393"/>
      <c r="F6" s="393"/>
      <c r="G6" s="393"/>
      <c r="J6" s="124"/>
      <c r="K6" s="296"/>
      <c r="L6" s="297"/>
      <c r="M6" s="297"/>
      <c r="N6" s="297"/>
      <c r="O6" s="297"/>
    </row>
    <row r="7" spans="1:15" s="6" customFormat="1" ht="21" customHeight="1" thickBot="1">
      <c r="A7" s="29" t="s">
        <v>55</v>
      </c>
      <c r="B7" s="251" t="str">
        <f>'medias pz sectores PVN'!B7</f>
        <v>Marzo</v>
      </c>
      <c r="C7" s="125" t="s">
        <v>56</v>
      </c>
      <c r="D7" s="334">
        <f>'medias pz sectores PVN'!D7</f>
        <v>2009</v>
      </c>
      <c r="E7" s="36"/>
      <c r="F7" s="36"/>
      <c r="G7" s="36"/>
      <c r="I7" s="65"/>
      <c r="J7" s="190"/>
      <c r="K7" s="296"/>
      <c r="L7" s="297"/>
      <c r="M7" s="297"/>
      <c r="N7" s="297"/>
      <c r="O7" s="297"/>
    </row>
    <row r="8" spans="1:15" s="7" customFormat="1" ht="15.75" customHeight="1" thickTop="1">
      <c r="A8" s="383" t="s">
        <v>50</v>
      </c>
      <c r="B8" s="383" t="s">
        <v>214</v>
      </c>
      <c r="C8" s="383" t="s">
        <v>46</v>
      </c>
      <c r="D8" s="383" t="s">
        <v>45</v>
      </c>
      <c r="E8" s="383" t="s">
        <v>43</v>
      </c>
      <c r="F8" s="383" t="s">
        <v>44</v>
      </c>
      <c r="G8" s="389" t="s">
        <v>57</v>
      </c>
      <c r="H8" s="390"/>
      <c r="I8" s="406"/>
      <c r="J8" s="42"/>
      <c r="K8" s="298"/>
      <c r="L8" s="298"/>
      <c r="M8" s="298"/>
      <c r="N8" s="298"/>
      <c r="O8" s="299"/>
    </row>
    <row r="9" spans="1:15" s="7" customFormat="1" ht="21" customHeight="1" thickBot="1">
      <c r="A9" s="384"/>
      <c r="B9" s="384"/>
      <c r="C9" s="384"/>
      <c r="D9" s="384"/>
      <c r="E9" s="384"/>
      <c r="F9" s="384"/>
      <c r="G9" s="127" t="s">
        <v>58</v>
      </c>
      <c r="H9" s="387" t="s">
        <v>199</v>
      </c>
      <c r="I9" s="388"/>
      <c r="J9" s="42"/>
      <c r="K9" s="298"/>
      <c r="L9" s="298"/>
      <c r="M9" s="298"/>
      <c r="N9" s="298"/>
      <c r="O9" s="299"/>
    </row>
    <row r="10" spans="1:15" s="7" customFormat="1" ht="12" customHeight="1" thickBot="1">
      <c r="A10" s="385"/>
      <c r="B10" s="385"/>
      <c r="C10" s="385"/>
      <c r="D10" s="385"/>
      <c r="E10" s="385"/>
      <c r="F10" s="385"/>
      <c r="G10" s="252" t="str">
        <f>'medias pz sectores PVN'!G10</f>
        <v>(febrero)</v>
      </c>
      <c r="H10" s="128"/>
      <c r="I10" s="202" t="s">
        <v>85</v>
      </c>
      <c r="J10" s="44"/>
      <c r="K10" s="350" t="s">
        <v>212</v>
      </c>
      <c r="L10" s="300" t="s">
        <v>186</v>
      </c>
      <c r="M10" s="301" t="s">
        <v>187</v>
      </c>
      <c r="N10" s="302" t="s">
        <v>188</v>
      </c>
      <c r="O10" s="303" t="s">
        <v>184</v>
      </c>
    </row>
    <row r="11" spans="1:15" s="2" customFormat="1" ht="14.25" thickBot="1" thickTop="1">
      <c r="A11" s="42"/>
      <c r="B11" s="42"/>
      <c r="C11" s="42"/>
      <c r="D11" s="42"/>
      <c r="E11" s="42"/>
      <c r="F11" s="42"/>
      <c r="G11" s="43"/>
      <c r="H11" s="44"/>
      <c r="I11" s="44"/>
      <c r="J11" s="44"/>
      <c r="K11" s="295"/>
      <c r="L11" s="295"/>
      <c r="M11" s="295"/>
      <c r="N11" s="295"/>
      <c r="O11" s="294"/>
    </row>
    <row r="12" spans="1:15" s="2" customFormat="1" ht="12.75">
      <c r="A12" s="9">
        <v>292850079</v>
      </c>
      <c r="B12" s="9" t="s">
        <v>19</v>
      </c>
      <c r="C12" s="111">
        <f>'datos piezometría'!C138</f>
        <v>39902</v>
      </c>
      <c r="D12" s="10">
        <f>'datos piezometría'!G138</f>
        <v>17.21</v>
      </c>
      <c r="E12" s="70">
        <v>33.41</v>
      </c>
      <c r="F12" s="70">
        <f>'datos piezometría'!I138</f>
        <v>16.199999999999996</v>
      </c>
      <c r="G12" s="241">
        <f aca="true" t="shared" si="0" ref="G12:H14">N12</f>
        <v>-0.18000000000000327</v>
      </c>
      <c r="H12" s="184">
        <f t="shared" si="0"/>
        <v>-1.5500000000000043</v>
      </c>
      <c r="I12" s="363" t="s">
        <v>198</v>
      </c>
      <c r="J12" s="25"/>
      <c r="K12" s="197">
        <v>17.75</v>
      </c>
      <c r="L12" s="210">
        <v>16.38</v>
      </c>
      <c r="M12" s="278">
        <f>F12</f>
        <v>16.199999999999996</v>
      </c>
      <c r="N12" s="288">
        <f>M12-L12</f>
        <v>-0.18000000000000327</v>
      </c>
      <c r="O12" s="283">
        <f>M12-K12</f>
        <v>-1.5500000000000043</v>
      </c>
    </row>
    <row r="13" spans="1:15" s="2" customFormat="1" ht="12.75">
      <c r="A13" s="9">
        <v>292850080</v>
      </c>
      <c r="B13" s="9" t="s">
        <v>69</v>
      </c>
      <c r="C13" s="111">
        <f>'datos piezometría'!C139</f>
        <v>39902</v>
      </c>
      <c r="D13" s="10">
        <f>'datos piezometría'!G139</f>
        <v>17.03</v>
      </c>
      <c r="E13" s="114">
        <v>39.86</v>
      </c>
      <c r="F13" s="70">
        <f>'datos piezometría'!I139</f>
        <v>22.83</v>
      </c>
      <c r="G13" s="241">
        <f t="shared" si="0"/>
        <v>0.06999999999999673</v>
      </c>
      <c r="H13" s="183">
        <f t="shared" si="0"/>
        <v>-0.120000000000001</v>
      </c>
      <c r="I13" s="70" t="s">
        <v>198</v>
      </c>
      <c r="J13" s="25"/>
      <c r="K13" s="207">
        <v>22.95</v>
      </c>
      <c r="L13" s="211">
        <v>22.76</v>
      </c>
      <c r="M13" s="263">
        <f>F13</f>
        <v>22.83</v>
      </c>
      <c r="N13" s="289">
        <f>M13-L13</f>
        <v>0.06999999999999673</v>
      </c>
      <c r="O13" s="285">
        <f>M13-K13</f>
        <v>-0.120000000000001</v>
      </c>
    </row>
    <row r="14" spans="1:15" s="2" customFormat="1" ht="13.5" thickBot="1">
      <c r="A14" s="9">
        <v>292850086</v>
      </c>
      <c r="B14" s="9" t="s">
        <v>176</v>
      </c>
      <c r="C14" s="111">
        <f>'datos piezometría'!C140</f>
        <v>39896</v>
      </c>
      <c r="D14" s="10">
        <f>'datos piezometría'!G140</f>
        <v>49.71</v>
      </c>
      <c r="E14" s="114">
        <v>60</v>
      </c>
      <c r="F14" s="70">
        <f>'datos piezometría'!I140</f>
        <v>10.29</v>
      </c>
      <c r="G14" s="241">
        <f t="shared" si="0"/>
        <v>-0.4900000000000002</v>
      </c>
      <c r="H14" s="183">
        <f t="shared" si="0"/>
        <v>-0.8000000000000007</v>
      </c>
      <c r="I14" s="114" t="s">
        <v>198</v>
      </c>
      <c r="J14" s="25"/>
      <c r="K14" s="198">
        <v>11.09</v>
      </c>
      <c r="L14" s="212">
        <v>10.78</v>
      </c>
      <c r="M14" s="264">
        <f>F14</f>
        <v>10.29</v>
      </c>
      <c r="N14" s="290">
        <f>M14-L14</f>
        <v>-0.4900000000000002</v>
      </c>
      <c r="O14" s="287">
        <f>M14-K14</f>
        <v>-0.8000000000000007</v>
      </c>
    </row>
    <row r="15" spans="1:15" s="2" customFormat="1" ht="13.5" thickBot="1">
      <c r="A15" s="22"/>
      <c r="B15" s="19"/>
      <c r="C15" s="19"/>
      <c r="D15" s="19"/>
      <c r="E15" s="23"/>
      <c r="F15" s="21"/>
      <c r="G15" s="40"/>
      <c r="H15" s="40"/>
      <c r="I15" s="19"/>
      <c r="J15" s="13"/>
      <c r="K15" s="295"/>
      <c r="L15" s="295"/>
      <c r="M15" s="295"/>
      <c r="N15" s="295"/>
      <c r="O15" s="294"/>
    </row>
    <row r="16" spans="1:15" s="2" customFormat="1" ht="14.25" thickBot="1" thickTop="1">
      <c r="A16" s="17" t="s">
        <v>60</v>
      </c>
      <c r="B16" s="18"/>
      <c r="C16" s="19"/>
      <c r="D16" s="20">
        <f>AVERAGE(D12:D14)</f>
        <v>27.983333333333334</v>
      </c>
      <c r="E16" s="21"/>
      <c r="F16" s="20">
        <f>AVERAGE(F12:F14)</f>
        <v>16.439999999999998</v>
      </c>
      <c r="G16" s="73">
        <f>AVERAGE(G12:G14)</f>
        <v>-0.20000000000000226</v>
      </c>
      <c r="H16" s="73">
        <f>AVERAGE(H12:H14)</f>
        <v>-0.8233333333333354</v>
      </c>
      <c r="I16" s="77"/>
      <c r="J16" s="175"/>
      <c r="K16" s="295"/>
      <c r="L16" s="295"/>
      <c r="M16" s="295"/>
      <c r="N16" s="295"/>
      <c r="O16" s="294"/>
    </row>
    <row r="17" spans="1:15" s="2" customFormat="1" ht="9" customHeight="1" thickTop="1">
      <c r="A17" s="37"/>
      <c r="B17" s="11"/>
      <c r="C17" s="11"/>
      <c r="D17" s="38"/>
      <c r="E17" s="12"/>
      <c r="F17" s="38"/>
      <c r="G17" s="38"/>
      <c r="H17" s="38"/>
      <c r="I17" s="12"/>
      <c r="J17" s="25"/>
      <c r="K17" s="295"/>
      <c r="L17" s="295"/>
      <c r="M17" s="295"/>
      <c r="N17" s="295"/>
      <c r="O17" s="294"/>
    </row>
    <row r="18" spans="1:15" s="2" customFormat="1" ht="6" customHeight="1">
      <c r="A18" s="37"/>
      <c r="B18" s="11"/>
      <c r="C18" s="11"/>
      <c r="D18" s="38"/>
      <c r="E18" s="12"/>
      <c r="F18" s="38"/>
      <c r="G18" s="38"/>
      <c r="H18" s="38"/>
      <c r="I18" s="12"/>
      <c r="J18" s="25"/>
      <c r="K18" s="295"/>
      <c r="L18" s="295"/>
      <c r="M18" s="295"/>
      <c r="N18" s="295"/>
      <c r="O18" s="294"/>
    </row>
    <row r="19" spans="1:15" s="2" customFormat="1" ht="24.75" customHeight="1">
      <c r="A19" s="24" t="s">
        <v>140</v>
      </c>
      <c r="B19" s="34"/>
      <c r="C19" s="34"/>
      <c r="D19" s="27"/>
      <c r="E19" s="35"/>
      <c r="F19" s="16"/>
      <c r="G19" s="16"/>
      <c r="J19" s="130"/>
      <c r="K19" s="294"/>
      <c r="L19" s="295"/>
      <c r="M19" s="295"/>
      <c r="N19" s="295"/>
      <c r="O19" s="295"/>
    </row>
    <row r="20" spans="1:15" s="6" customFormat="1" ht="18.75" customHeight="1">
      <c r="A20" s="392" t="s">
        <v>210</v>
      </c>
      <c r="B20" s="393"/>
      <c r="C20" s="393"/>
      <c r="D20" s="393"/>
      <c r="E20" s="393"/>
      <c r="F20" s="393"/>
      <c r="G20" s="393"/>
      <c r="J20" s="124"/>
      <c r="K20" s="296"/>
      <c r="L20" s="297"/>
      <c r="M20" s="297"/>
      <c r="N20" s="297"/>
      <c r="O20" s="297"/>
    </row>
    <row r="21" spans="1:15" s="6" customFormat="1" ht="25.5" customHeight="1" thickBot="1">
      <c r="A21" s="29" t="s">
        <v>55</v>
      </c>
      <c r="B21" s="93" t="str">
        <f>B7</f>
        <v>Marzo</v>
      </c>
      <c r="C21" s="125" t="s">
        <v>56</v>
      </c>
      <c r="D21" s="333">
        <f>D7</f>
        <v>2009</v>
      </c>
      <c r="E21" s="36"/>
      <c r="F21" s="36"/>
      <c r="G21" s="36"/>
      <c r="I21" s="65"/>
      <c r="J21" s="190"/>
      <c r="K21" s="296"/>
      <c r="L21" s="297"/>
      <c r="M21" s="297"/>
      <c r="N21" s="297"/>
      <c r="O21" s="297"/>
    </row>
    <row r="22" spans="1:15" s="7" customFormat="1" ht="15.75" customHeight="1" thickTop="1">
      <c r="A22" s="383" t="s">
        <v>50</v>
      </c>
      <c r="B22" s="383" t="s">
        <v>214</v>
      </c>
      <c r="C22" s="383" t="s">
        <v>46</v>
      </c>
      <c r="D22" s="383" t="s">
        <v>45</v>
      </c>
      <c r="E22" s="383" t="s">
        <v>43</v>
      </c>
      <c r="F22" s="383" t="s">
        <v>44</v>
      </c>
      <c r="G22" s="389" t="s">
        <v>57</v>
      </c>
      <c r="H22" s="390"/>
      <c r="I22" s="406"/>
      <c r="J22" s="42"/>
      <c r="K22" s="298"/>
      <c r="L22" s="298"/>
      <c r="M22" s="298"/>
      <c r="N22" s="298"/>
      <c r="O22" s="299"/>
    </row>
    <row r="23" spans="1:15" s="7" customFormat="1" ht="21" customHeight="1" thickBot="1">
      <c r="A23" s="384"/>
      <c r="B23" s="384"/>
      <c r="C23" s="384"/>
      <c r="D23" s="384"/>
      <c r="E23" s="384"/>
      <c r="F23" s="384"/>
      <c r="G23" s="127" t="s">
        <v>58</v>
      </c>
      <c r="H23" s="387" t="s">
        <v>199</v>
      </c>
      <c r="I23" s="388"/>
      <c r="J23" s="42"/>
      <c r="K23" s="298"/>
      <c r="L23" s="298"/>
      <c r="M23" s="298"/>
      <c r="N23" s="298"/>
      <c r="O23" s="299"/>
    </row>
    <row r="24" spans="1:15" s="7" customFormat="1" ht="12" customHeight="1" thickBot="1">
      <c r="A24" s="385"/>
      <c r="B24" s="385"/>
      <c r="C24" s="385"/>
      <c r="D24" s="385"/>
      <c r="E24" s="385"/>
      <c r="F24" s="385"/>
      <c r="G24" s="123" t="str">
        <f>G10</f>
        <v>(febrero)</v>
      </c>
      <c r="H24" s="128"/>
      <c r="I24" s="202" t="s">
        <v>85</v>
      </c>
      <c r="J24" s="44"/>
      <c r="K24" s="350" t="s">
        <v>212</v>
      </c>
      <c r="L24" s="300" t="s">
        <v>186</v>
      </c>
      <c r="M24" s="301" t="s">
        <v>187</v>
      </c>
      <c r="N24" s="302" t="s">
        <v>188</v>
      </c>
      <c r="O24" s="303" t="s">
        <v>184</v>
      </c>
    </row>
    <row r="25" spans="1:15" s="2" customFormat="1" ht="12.75" customHeight="1" thickBot="1" thickTop="1">
      <c r="A25" s="91"/>
      <c r="B25" s="91"/>
      <c r="C25" s="91"/>
      <c r="D25" s="91"/>
      <c r="E25" s="91"/>
      <c r="F25" s="91"/>
      <c r="G25" s="43"/>
      <c r="H25" s="44"/>
      <c r="I25" s="44"/>
      <c r="J25" s="44"/>
      <c r="K25" s="295"/>
      <c r="L25" s="295"/>
      <c r="M25" s="295"/>
      <c r="N25" s="295"/>
      <c r="O25" s="294"/>
    </row>
    <row r="26" spans="1:15" s="7" customFormat="1" ht="12.75" customHeight="1">
      <c r="A26" s="9">
        <v>282880036</v>
      </c>
      <c r="B26" s="9" t="s">
        <v>178</v>
      </c>
      <c r="C26" s="111">
        <f>'datos piezometría'!C142</f>
        <v>39897</v>
      </c>
      <c r="D26" s="10">
        <f>'datos piezometría'!G142</f>
        <v>93.98</v>
      </c>
      <c r="E26" s="70">
        <v>130</v>
      </c>
      <c r="F26" s="70">
        <f>'datos piezometría'!I142</f>
        <v>36.019999999999996</v>
      </c>
      <c r="G26" s="241" t="s">
        <v>40</v>
      </c>
      <c r="H26" s="184">
        <f aca="true" t="shared" si="1" ref="G26:H29">O26</f>
        <v>3.3799999999999955</v>
      </c>
      <c r="I26" s="70" t="s">
        <v>198</v>
      </c>
      <c r="J26" s="25"/>
      <c r="K26" s="70">
        <v>32.64</v>
      </c>
      <c r="L26" s="210" t="s">
        <v>40</v>
      </c>
      <c r="M26" s="304">
        <f>F26</f>
        <v>36.019999999999996</v>
      </c>
      <c r="N26" s="288" t="e">
        <f>M26-L26</f>
        <v>#VALUE!</v>
      </c>
      <c r="O26" s="283">
        <f>M26-K26</f>
        <v>3.3799999999999955</v>
      </c>
    </row>
    <row r="27" spans="1:15" s="2" customFormat="1" ht="12.75">
      <c r="A27" s="9">
        <v>292850009</v>
      </c>
      <c r="B27" s="9" t="s">
        <v>17</v>
      </c>
      <c r="C27" s="111">
        <f>'datos piezometría'!C143</f>
        <v>39902</v>
      </c>
      <c r="D27" s="10">
        <f>'datos piezometría'!G143</f>
        <v>34.81</v>
      </c>
      <c r="E27" s="114">
        <v>78.3</v>
      </c>
      <c r="F27" s="70">
        <f>'datos piezometría'!I143</f>
        <v>43.489999999999995</v>
      </c>
      <c r="G27" s="241">
        <f t="shared" si="1"/>
        <v>-0.5100000000000051</v>
      </c>
      <c r="H27" s="183">
        <f t="shared" si="1"/>
        <v>0.18999999999999773</v>
      </c>
      <c r="I27" s="362" t="s">
        <v>198</v>
      </c>
      <c r="J27" s="25"/>
      <c r="K27" s="114">
        <v>43.3</v>
      </c>
      <c r="L27" s="211">
        <v>44</v>
      </c>
      <c r="M27" s="281">
        <f>F27</f>
        <v>43.489999999999995</v>
      </c>
      <c r="N27" s="289">
        <f>M27-L27</f>
        <v>-0.5100000000000051</v>
      </c>
      <c r="O27" s="285">
        <f>M27-K27</f>
        <v>0.18999999999999773</v>
      </c>
    </row>
    <row r="28" spans="1:15" s="2" customFormat="1" ht="12.75">
      <c r="A28" s="9">
        <v>292910037</v>
      </c>
      <c r="B28" s="9" t="s">
        <v>121</v>
      </c>
      <c r="C28" s="111">
        <f>'datos piezometría'!C144</f>
        <v>39886</v>
      </c>
      <c r="D28" s="10">
        <f>'datos piezometría'!G144</f>
        <v>8.77</v>
      </c>
      <c r="E28" s="114">
        <v>52</v>
      </c>
      <c r="F28" s="70">
        <f>'datos piezometría'!I144</f>
        <v>43.230000000000004</v>
      </c>
      <c r="G28" s="241">
        <f t="shared" si="1"/>
        <v>-0.5399999999999991</v>
      </c>
      <c r="H28" s="183">
        <f t="shared" si="1"/>
        <v>-0.05999999999999517</v>
      </c>
      <c r="I28" s="70" t="s">
        <v>198</v>
      </c>
      <c r="J28" s="25"/>
      <c r="K28" s="114">
        <v>43.29</v>
      </c>
      <c r="L28" s="211">
        <v>43.77</v>
      </c>
      <c r="M28" s="281">
        <f>F28</f>
        <v>43.230000000000004</v>
      </c>
      <c r="N28" s="289">
        <f>M28-L28</f>
        <v>-0.5399999999999991</v>
      </c>
      <c r="O28" s="285">
        <f>M28-K28</f>
        <v>-0.05999999999999517</v>
      </c>
    </row>
    <row r="29" spans="1:15" s="2" customFormat="1" ht="13.5" thickBot="1">
      <c r="A29" s="9">
        <v>292910077</v>
      </c>
      <c r="B29" s="9" t="s">
        <v>179</v>
      </c>
      <c r="C29" s="111">
        <f>'datos piezometría'!C145</f>
        <v>39897</v>
      </c>
      <c r="D29" s="10">
        <f>'datos piezometría'!G145</f>
        <v>80.68</v>
      </c>
      <c r="E29" s="114">
        <v>100</v>
      </c>
      <c r="F29" s="70">
        <f>'datos piezometría'!I145</f>
        <v>19.319999999999993</v>
      </c>
      <c r="G29" s="241">
        <f t="shared" si="1"/>
        <v>1.1399999999999935</v>
      </c>
      <c r="H29" s="183">
        <f t="shared" si="1"/>
        <v>2.4699999999999918</v>
      </c>
      <c r="I29" s="114" t="s">
        <v>200</v>
      </c>
      <c r="J29" s="25"/>
      <c r="K29" s="114">
        <v>16.85</v>
      </c>
      <c r="L29" s="212">
        <v>18.18</v>
      </c>
      <c r="M29" s="257">
        <f>F29</f>
        <v>19.319999999999993</v>
      </c>
      <c r="N29" s="290">
        <f>M29-L29</f>
        <v>1.1399999999999935</v>
      </c>
      <c r="O29" s="287">
        <f>M29-K29</f>
        <v>2.4699999999999918</v>
      </c>
    </row>
    <row r="30" spans="1:15" s="2" customFormat="1" ht="13.5" thickBot="1">
      <c r="A30" s="22"/>
      <c r="B30" s="19"/>
      <c r="C30" s="19"/>
      <c r="D30" s="19"/>
      <c r="E30" s="23"/>
      <c r="F30" s="21"/>
      <c r="G30" s="40"/>
      <c r="H30" s="40"/>
      <c r="I30" s="19"/>
      <c r="J30" s="13"/>
      <c r="K30" s="305"/>
      <c r="L30" s="305"/>
      <c r="M30" s="305"/>
      <c r="N30" s="295"/>
      <c r="O30" s="294"/>
    </row>
    <row r="31" spans="1:15" s="2" customFormat="1" ht="14.25" thickBot="1" thickTop="1">
      <c r="A31" s="17" t="s">
        <v>60</v>
      </c>
      <c r="B31" s="18"/>
      <c r="C31" s="19"/>
      <c r="D31" s="20">
        <f>AVERAGE(D26:D29)</f>
        <v>54.56000000000001</v>
      </c>
      <c r="E31" s="21"/>
      <c r="F31" s="20">
        <f>AVERAGE(F26:F29)</f>
        <v>35.515</v>
      </c>
      <c r="G31" s="71">
        <f>AVERAGE(G26:G29)</f>
        <v>0.0299999999999964</v>
      </c>
      <c r="H31" s="71">
        <f>AVERAGE(H26:H29)</f>
        <v>1.4949999999999974</v>
      </c>
      <c r="I31" s="79"/>
      <c r="J31" s="203"/>
      <c r="K31" s="305"/>
      <c r="L31" s="305"/>
      <c r="M31" s="305"/>
      <c r="N31" s="295"/>
      <c r="O31" s="294"/>
    </row>
    <row r="32" spans="1:15" s="2" customFormat="1" ht="13.5" thickTop="1">
      <c r="A32" s="380"/>
      <c r="B32" s="380"/>
      <c r="C32" s="380"/>
      <c r="D32" s="380"/>
      <c r="E32" s="12"/>
      <c r="F32" s="38"/>
      <c r="G32" s="38"/>
      <c r="H32" s="38"/>
      <c r="I32" s="11"/>
      <c r="J32" s="13"/>
      <c r="K32" s="305"/>
      <c r="L32" s="305"/>
      <c r="M32" s="305"/>
      <c r="N32" s="295"/>
      <c r="O32" s="294"/>
    </row>
    <row r="33" spans="5:10" s="2" customFormat="1" ht="30" customHeight="1">
      <c r="E33" s="386" t="s">
        <v>220</v>
      </c>
      <c r="F33" s="386"/>
      <c r="G33" s="386"/>
      <c r="H33" s="386"/>
      <c r="I33" s="386"/>
      <c r="J33" s="218"/>
    </row>
    <row r="34" spans="6:16" s="2" customFormat="1" ht="26.25" customHeight="1">
      <c r="F34" s="395" t="s">
        <v>221</v>
      </c>
      <c r="G34" s="395"/>
      <c r="H34" s="395"/>
      <c r="I34" s="395"/>
      <c r="J34" s="218"/>
      <c r="K34" s="396" t="s">
        <v>213</v>
      </c>
      <c r="L34" s="396"/>
      <c r="M34" s="396"/>
      <c r="N34" s="396"/>
      <c r="O34" s="396"/>
      <c r="P34" s="396"/>
    </row>
    <row r="35" spans="5:12" s="2" customFormat="1" ht="18" customHeight="1">
      <c r="E35" s="26"/>
      <c r="F35" s="394" t="s">
        <v>216</v>
      </c>
      <c r="G35" s="394"/>
      <c r="H35" s="394"/>
      <c r="I35" s="108"/>
      <c r="J35" s="189"/>
      <c r="K35" s="360"/>
      <c r="L35" s="361">
        <v>39845</v>
      </c>
    </row>
    <row r="36" spans="1:15" s="2" customFormat="1" ht="12" customHeight="1">
      <c r="A36" s="37"/>
      <c r="B36" s="11"/>
      <c r="C36" s="11"/>
      <c r="D36" s="38"/>
      <c r="E36" s="12"/>
      <c r="F36" s="38"/>
      <c r="G36" s="38"/>
      <c r="H36" s="38"/>
      <c r="I36" s="11"/>
      <c r="J36" s="13"/>
      <c r="K36" s="305"/>
      <c r="L36" s="305"/>
      <c r="M36" s="295"/>
      <c r="N36" s="295"/>
      <c r="O36" s="294"/>
    </row>
    <row r="37" spans="5:15" s="2" customFormat="1" ht="67.5" customHeight="1" hidden="1">
      <c r="E37" s="26"/>
      <c r="F37" s="26"/>
      <c r="G37" s="26"/>
      <c r="H37" s="26"/>
      <c r="I37" s="26"/>
      <c r="J37" s="189"/>
      <c r="K37" s="176"/>
      <c r="L37" s="176"/>
      <c r="M37" s="294"/>
      <c r="N37" s="294"/>
      <c r="O37" s="294"/>
    </row>
    <row r="38" spans="1:15" s="6" customFormat="1" ht="20.25" customHeight="1">
      <c r="A38" s="392" t="s">
        <v>210</v>
      </c>
      <c r="B38" s="393"/>
      <c r="C38" s="393"/>
      <c r="D38" s="393"/>
      <c r="E38" s="393"/>
      <c r="F38" s="393"/>
      <c r="G38" s="393"/>
      <c r="J38" s="124"/>
      <c r="K38" s="307"/>
      <c r="L38" s="308"/>
      <c r="M38" s="297"/>
      <c r="N38" s="297"/>
      <c r="O38" s="297"/>
    </row>
    <row r="39" spans="1:15" s="6" customFormat="1" ht="25.5" customHeight="1" thickBot="1">
      <c r="A39" s="29" t="s">
        <v>55</v>
      </c>
      <c r="B39" s="93" t="str">
        <f>B7</f>
        <v>Marzo</v>
      </c>
      <c r="C39" s="125" t="s">
        <v>56</v>
      </c>
      <c r="D39" s="333">
        <f>D7</f>
        <v>2009</v>
      </c>
      <c r="E39" s="36"/>
      <c r="F39" s="36"/>
      <c r="G39" s="36"/>
      <c r="I39" s="65"/>
      <c r="J39" s="190"/>
      <c r="K39" s="307"/>
      <c r="L39" s="308"/>
      <c r="M39" s="297"/>
      <c r="N39" s="297"/>
      <c r="O39" s="297"/>
    </row>
    <row r="40" spans="1:15" s="7" customFormat="1" ht="15.75" customHeight="1" thickTop="1">
      <c r="A40" s="383" t="s">
        <v>50</v>
      </c>
      <c r="B40" s="383" t="s">
        <v>214</v>
      </c>
      <c r="C40" s="383" t="s">
        <v>46</v>
      </c>
      <c r="D40" s="383" t="s">
        <v>45</v>
      </c>
      <c r="E40" s="383" t="s">
        <v>43</v>
      </c>
      <c r="F40" s="383" t="s">
        <v>44</v>
      </c>
      <c r="G40" s="389" t="s">
        <v>57</v>
      </c>
      <c r="H40" s="390"/>
      <c r="I40" s="406"/>
      <c r="J40" s="42"/>
      <c r="K40" s="309"/>
      <c r="L40" s="309"/>
      <c r="M40" s="298"/>
      <c r="N40" s="298"/>
      <c r="O40" s="299"/>
    </row>
    <row r="41" spans="1:15" s="7" customFormat="1" ht="21" customHeight="1" thickBot="1">
      <c r="A41" s="384"/>
      <c r="B41" s="384"/>
      <c r="C41" s="384"/>
      <c r="D41" s="384"/>
      <c r="E41" s="384"/>
      <c r="F41" s="384"/>
      <c r="G41" s="127" t="s">
        <v>58</v>
      </c>
      <c r="H41" s="387" t="s">
        <v>199</v>
      </c>
      <c r="I41" s="388"/>
      <c r="J41" s="42"/>
      <c r="K41" s="309"/>
      <c r="L41" s="309"/>
      <c r="M41" s="298"/>
      <c r="N41" s="298"/>
      <c r="O41" s="299"/>
    </row>
    <row r="42" spans="1:15" s="7" customFormat="1" ht="12" customHeight="1" thickBot="1">
      <c r="A42" s="385"/>
      <c r="B42" s="385"/>
      <c r="C42" s="385"/>
      <c r="D42" s="385"/>
      <c r="E42" s="385"/>
      <c r="F42" s="385"/>
      <c r="G42" s="123" t="str">
        <f>G10</f>
        <v>(febrero)</v>
      </c>
      <c r="H42" s="128"/>
      <c r="I42" s="202" t="s">
        <v>85</v>
      </c>
      <c r="J42" s="44"/>
      <c r="K42" s="350" t="s">
        <v>212</v>
      </c>
      <c r="L42" s="300" t="s">
        <v>186</v>
      </c>
      <c r="M42" s="301" t="s">
        <v>187</v>
      </c>
      <c r="N42" s="302" t="s">
        <v>188</v>
      </c>
      <c r="O42" s="303" t="s">
        <v>184</v>
      </c>
    </row>
    <row r="43" spans="1:15" s="2" customFormat="1" ht="14.25" thickBot="1" thickTop="1">
      <c r="A43" s="42"/>
      <c r="B43" s="42"/>
      <c r="C43" s="42"/>
      <c r="D43" s="42"/>
      <c r="E43" s="42"/>
      <c r="F43" s="42"/>
      <c r="G43" s="43"/>
      <c r="H43" s="44"/>
      <c r="I43" s="44"/>
      <c r="J43" s="44"/>
      <c r="K43" s="305"/>
      <c r="L43" s="305"/>
      <c r="M43" s="295"/>
      <c r="N43" s="295"/>
      <c r="O43" s="294"/>
    </row>
    <row r="44" spans="1:15" s="2" customFormat="1" ht="12.75">
      <c r="A44" s="9">
        <v>292850028</v>
      </c>
      <c r="B44" s="9" t="s">
        <v>122</v>
      </c>
      <c r="C44" s="111">
        <f>'datos piezometría'!C147</f>
        <v>39903</v>
      </c>
      <c r="D44" s="10">
        <f>'datos piezometría'!G147</f>
        <v>37.89</v>
      </c>
      <c r="E44" s="70">
        <v>94.57</v>
      </c>
      <c r="F44" s="70">
        <f>'datos piezometría'!I147</f>
        <v>56.67999999999999</v>
      </c>
      <c r="G44" s="241">
        <f>N44</f>
        <v>0.6199999999999903</v>
      </c>
      <c r="H44" s="183">
        <f>O44</f>
        <v>1.999999999999993</v>
      </c>
      <c r="I44" s="70" t="s">
        <v>200</v>
      </c>
      <c r="J44" s="188"/>
      <c r="K44" s="232">
        <v>54.68</v>
      </c>
      <c r="L44" s="214">
        <v>56.06</v>
      </c>
      <c r="M44" s="313">
        <f>F44</f>
        <v>56.67999999999999</v>
      </c>
      <c r="N44" s="288">
        <f>M44-L44</f>
        <v>0.6199999999999903</v>
      </c>
      <c r="O44" s="283">
        <f>M44-K44</f>
        <v>1.999999999999993</v>
      </c>
    </row>
    <row r="45" spans="1:15" s="2" customFormat="1" ht="13.5" thickBot="1">
      <c r="A45" s="9">
        <v>292850081</v>
      </c>
      <c r="B45" s="9" t="s">
        <v>68</v>
      </c>
      <c r="C45" s="111">
        <f>'datos piezometría'!C148</f>
        <v>39902</v>
      </c>
      <c r="D45" s="10">
        <f>'datos piezometría'!G148</f>
        <v>1.83</v>
      </c>
      <c r="E45" s="10">
        <v>37</v>
      </c>
      <c r="F45" s="70">
        <f>'datos piezometría'!I148</f>
        <v>35.17</v>
      </c>
      <c r="G45" s="241">
        <f>N45</f>
        <v>-0.10999999999999943</v>
      </c>
      <c r="H45" s="183">
        <f>O45</f>
        <v>-0.4099999999999966</v>
      </c>
      <c r="I45" s="70" t="s">
        <v>198</v>
      </c>
      <c r="J45" s="25"/>
      <c r="K45" s="233">
        <v>35.58</v>
      </c>
      <c r="L45" s="246">
        <v>35.28</v>
      </c>
      <c r="M45" s="314">
        <f>F45</f>
        <v>35.17</v>
      </c>
      <c r="N45" s="290">
        <f>M45-L45</f>
        <v>-0.10999999999999943</v>
      </c>
      <c r="O45" s="287">
        <f>M45-K45</f>
        <v>-0.4099999999999966</v>
      </c>
    </row>
    <row r="46" spans="1:15" s="2" customFormat="1" ht="13.5" thickBot="1">
      <c r="A46" s="22"/>
      <c r="B46" s="22"/>
      <c r="C46" s="3"/>
      <c r="D46" s="3"/>
      <c r="E46" s="5"/>
      <c r="F46" s="5"/>
      <c r="G46" s="3"/>
      <c r="H46" s="5"/>
      <c r="I46" s="3"/>
      <c r="J46" s="130"/>
      <c r="K46" s="310"/>
      <c r="L46" s="310"/>
      <c r="M46" s="294"/>
      <c r="N46" s="294"/>
      <c r="O46" s="294"/>
    </row>
    <row r="47" spans="1:15" s="2" customFormat="1" ht="14.25" thickBot="1" thickTop="1">
      <c r="A47" s="17" t="s">
        <v>60</v>
      </c>
      <c r="B47" s="18"/>
      <c r="C47" s="19"/>
      <c r="D47" s="20">
        <f>AVERAGE(D44:D45)</f>
        <v>19.86</v>
      </c>
      <c r="E47" s="20"/>
      <c r="F47" s="20">
        <f>AVERAGE(F44:F45)</f>
        <v>45.925</v>
      </c>
      <c r="G47" s="132">
        <f>AVERAGE(G44:G45)</f>
        <v>0.25499999999999545</v>
      </c>
      <c r="H47" s="132">
        <f>AVERAGE(H44:H45)</f>
        <v>0.7949999999999982</v>
      </c>
      <c r="I47" s="77"/>
      <c r="J47" s="175"/>
      <c r="K47" s="305"/>
      <c r="L47" s="305"/>
      <c r="M47" s="295"/>
      <c r="N47" s="295"/>
      <c r="O47" s="294"/>
    </row>
    <row r="48" spans="1:12" ht="13.5" thickTop="1">
      <c r="A48" s="380"/>
      <c r="B48" s="380"/>
      <c r="C48" s="380"/>
      <c r="D48" s="380"/>
      <c r="K48" s="311"/>
      <c r="L48" s="311"/>
    </row>
  </sheetData>
  <sheetProtection formatCells="0"/>
  <mergeCells count="37">
    <mergeCell ref="D22:D24"/>
    <mergeCell ref="E22:E24"/>
    <mergeCell ref="D8:D10"/>
    <mergeCell ref="A22:A24"/>
    <mergeCell ref="B22:B24"/>
    <mergeCell ref="C22:C24"/>
    <mergeCell ref="C8:C10"/>
    <mergeCell ref="A32:D32"/>
    <mergeCell ref="G40:I40"/>
    <mergeCell ref="A38:G38"/>
    <mergeCell ref="B40:B42"/>
    <mergeCell ref="C40:C42"/>
    <mergeCell ref="F34:I34"/>
    <mergeCell ref="F35:H35"/>
    <mergeCell ref="A20:G20"/>
    <mergeCell ref="A8:A10"/>
    <mergeCell ref="B8:B10"/>
    <mergeCell ref="F2:I2"/>
    <mergeCell ref="F3:H3"/>
    <mergeCell ref="E8:E10"/>
    <mergeCell ref="A6:G6"/>
    <mergeCell ref="H41:I41"/>
    <mergeCell ref="D40:D42"/>
    <mergeCell ref="E40:E42"/>
    <mergeCell ref="A48:D48"/>
    <mergeCell ref="F40:F42"/>
    <mergeCell ref="A40:A42"/>
    <mergeCell ref="K34:P34"/>
    <mergeCell ref="E1:I1"/>
    <mergeCell ref="K2:P2"/>
    <mergeCell ref="E33:I33"/>
    <mergeCell ref="F22:F24"/>
    <mergeCell ref="G8:I8"/>
    <mergeCell ref="H9:I9"/>
    <mergeCell ref="H23:I23"/>
    <mergeCell ref="G22:I22"/>
    <mergeCell ref="F8:F10"/>
  </mergeCells>
  <printOptions/>
  <pageMargins left="1.24" right="0.75" top="0.92" bottom="1" header="0.13" footer="0"/>
  <pageSetup horizontalDpi="600" verticalDpi="600" orientation="landscape" paperSize="9" r:id="rId2"/>
  <rowBreaks count="1" manualBreakCount="1">
    <brk id="3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tabColor indexed="60"/>
  </sheetPr>
  <dimension ref="A1:GO35"/>
  <sheetViews>
    <sheetView tabSelected="1" zoomScaleSheetLayoutView="75" workbookViewId="0" topLeftCell="A19">
      <selection activeCell="I33" sqref="A1:I33"/>
    </sheetView>
  </sheetViews>
  <sheetFormatPr defaultColWidth="11.421875" defaultRowHeight="12.75"/>
  <cols>
    <col min="1" max="1" width="16.140625" style="2" customWidth="1"/>
    <col min="2" max="3" width="14.57421875" style="2" customWidth="1"/>
    <col min="4" max="4" width="17.140625" style="2" customWidth="1"/>
    <col min="5" max="5" width="16.8515625" style="2" customWidth="1"/>
    <col min="6" max="6" width="18.00390625" style="4" customWidth="1"/>
    <col min="7" max="7" width="8.8515625" style="4" hidden="1" customWidth="1"/>
    <col min="8" max="8" width="16.421875" style="4" customWidth="1"/>
    <col min="9" max="9" width="8.7109375" style="4" customWidth="1"/>
    <col min="10" max="10" width="4.28125" style="188" customWidth="1"/>
    <col min="11" max="11" width="5.57421875" style="293" bestFit="1" customWidth="1"/>
    <col min="12" max="12" width="7.57421875" style="293" bestFit="1" customWidth="1"/>
    <col min="13" max="13" width="7.00390625" style="293" customWidth="1"/>
    <col min="14" max="14" width="15.28125" style="294" bestFit="1" customWidth="1"/>
    <col min="15" max="15" width="13.421875" style="294" bestFit="1" customWidth="1"/>
    <col min="16" max="16" width="12.140625" style="2" customWidth="1"/>
    <col min="17" max="16384" width="11.421875" style="2" customWidth="1"/>
  </cols>
  <sheetData>
    <row r="1" spans="5:15" ht="30" customHeight="1">
      <c r="E1" s="386" t="s">
        <v>220</v>
      </c>
      <c r="F1" s="386"/>
      <c r="G1" s="386"/>
      <c r="H1" s="386"/>
      <c r="I1" s="386"/>
      <c r="J1" s="218"/>
      <c r="K1" s="2"/>
      <c r="L1" s="2"/>
      <c r="M1" s="2"/>
      <c r="N1" s="2"/>
      <c r="O1" s="2"/>
    </row>
    <row r="2" spans="6:16" ht="26.25" customHeight="1">
      <c r="F2" s="395" t="s">
        <v>221</v>
      </c>
      <c r="G2" s="395"/>
      <c r="H2" s="395"/>
      <c r="I2" s="395"/>
      <c r="J2" s="218"/>
      <c r="K2" s="396" t="s">
        <v>213</v>
      </c>
      <c r="L2" s="396"/>
      <c r="M2" s="396"/>
      <c r="N2" s="396"/>
      <c r="O2" s="396"/>
      <c r="P2" s="396"/>
    </row>
    <row r="3" spans="5:15" ht="18" customHeight="1">
      <c r="E3" s="26"/>
      <c r="F3" s="394" t="s">
        <v>216</v>
      </c>
      <c r="G3" s="394"/>
      <c r="H3" s="394"/>
      <c r="I3" s="108"/>
      <c r="J3" s="189"/>
      <c r="K3" s="360"/>
      <c r="L3" s="361">
        <v>39845</v>
      </c>
      <c r="M3" s="2"/>
      <c r="N3" s="2"/>
      <c r="O3" s="2"/>
    </row>
    <row r="4" spans="5:15" ht="11.25" customHeight="1">
      <c r="E4" s="26"/>
      <c r="F4" s="26"/>
      <c r="G4" s="26"/>
      <c r="H4" s="26"/>
      <c r="I4" s="26"/>
      <c r="J4" s="189"/>
      <c r="K4" s="360"/>
      <c r="L4" s="361">
        <v>39845</v>
      </c>
      <c r="M4" s="2"/>
      <c r="N4" s="2"/>
      <c r="O4" s="2"/>
    </row>
    <row r="5" spans="1:13" ht="23.25" customHeight="1">
      <c r="A5" s="24" t="s">
        <v>153</v>
      </c>
      <c r="B5" s="34"/>
      <c r="C5" s="34"/>
      <c r="D5" s="27"/>
      <c r="E5" s="35"/>
      <c r="F5" s="16"/>
      <c r="G5" s="15"/>
      <c r="H5" s="15"/>
      <c r="I5" s="15"/>
      <c r="J5" s="41"/>
      <c r="K5" s="13"/>
      <c r="L5" s="315"/>
      <c r="M5" s="315"/>
    </row>
    <row r="6" spans="1:13" ht="20.25" customHeight="1">
      <c r="A6" s="392" t="s">
        <v>211</v>
      </c>
      <c r="B6" s="393"/>
      <c r="C6" s="393"/>
      <c r="D6" s="393"/>
      <c r="E6" s="393"/>
      <c r="F6" s="393"/>
      <c r="G6" s="393"/>
      <c r="H6" s="28"/>
      <c r="I6" s="28"/>
      <c r="J6" s="238"/>
      <c r="K6" s="13"/>
      <c r="L6" s="315"/>
      <c r="M6" s="315"/>
    </row>
    <row r="7" spans="1:15" s="6" customFormat="1" ht="25.5" customHeight="1" thickBot="1">
      <c r="A7" s="29" t="s">
        <v>55</v>
      </c>
      <c r="B7" s="251" t="str">
        <f>'medias pz sectores PVN'!B7</f>
        <v>Marzo</v>
      </c>
      <c r="C7" s="125" t="s">
        <v>56</v>
      </c>
      <c r="D7" s="334">
        <f>'medias pz sectores PVN'!D7</f>
        <v>2009</v>
      </c>
      <c r="E7" s="36"/>
      <c r="F7" s="36"/>
      <c r="G7" s="36"/>
      <c r="I7" s="65"/>
      <c r="J7" s="190"/>
      <c r="K7" s="316"/>
      <c r="L7" s="11"/>
      <c r="M7" s="11"/>
      <c r="N7" s="297"/>
      <c r="O7" s="297"/>
    </row>
    <row r="8" spans="1:15" s="7" customFormat="1" ht="15.75" customHeight="1" thickTop="1">
      <c r="A8" s="383" t="s">
        <v>50</v>
      </c>
      <c r="B8" s="383" t="s">
        <v>214</v>
      </c>
      <c r="C8" s="383" t="s">
        <v>46</v>
      </c>
      <c r="D8" s="383" t="s">
        <v>45</v>
      </c>
      <c r="E8" s="383" t="s">
        <v>43</v>
      </c>
      <c r="F8" s="383" t="s">
        <v>44</v>
      </c>
      <c r="G8" s="389" t="s">
        <v>57</v>
      </c>
      <c r="H8" s="390"/>
      <c r="I8" s="391"/>
      <c r="J8" s="42"/>
      <c r="K8" s="317"/>
      <c r="L8" s="317"/>
      <c r="M8" s="317"/>
      <c r="N8" s="298"/>
      <c r="O8" s="299"/>
    </row>
    <row r="9" spans="1:15" s="7" customFormat="1" ht="13.5" customHeight="1" thickBot="1">
      <c r="A9" s="384"/>
      <c r="B9" s="384"/>
      <c r="C9" s="384"/>
      <c r="D9" s="384"/>
      <c r="E9" s="384"/>
      <c r="F9" s="384"/>
      <c r="G9" s="127" t="s">
        <v>58</v>
      </c>
      <c r="H9" s="387" t="s">
        <v>199</v>
      </c>
      <c r="I9" s="388"/>
      <c r="J9" s="42"/>
      <c r="K9" s="317"/>
      <c r="L9" s="317"/>
      <c r="M9" s="317"/>
      <c r="N9" s="298"/>
      <c r="O9" s="299"/>
    </row>
    <row r="10" spans="1:15" s="7" customFormat="1" ht="12" customHeight="1" thickBot="1">
      <c r="A10" s="385"/>
      <c r="B10" s="385"/>
      <c r="C10" s="385"/>
      <c r="D10" s="385"/>
      <c r="E10" s="385"/>
      <c r="F10" s="385"/>
      <c r="G10" s="252" t="str">
        <f>'medias pz sectores PVN'!G10</f>
        <v>(febrero)</v>
      </c>
      <c r="H10" s="128"/>
      <c r="I10" s="202" t="s">
        <v>85</v>
      </c>
      <c r="J10" s="44"/>
      <c r="K10" s="350" t="s">
        <v>212</v>
      </c>
      <c r="L10" s="300" t="s">
        <v>186</v>
      </c>
      <c r="M10" s="301" t="s">
        <v>187</v>
      </c>
      <c r="N10" s="302" t="s">
        <v>188</v>
      </c>
      <c r="O10" s="303" t="s">
        <v>184</v>
      </c>
    </row>
    <row r="11" spans="1:12" ht="14.25" thickBot="1" thickTop="1">
      <c r="A11" s="91"/>
      <c r="B11" s="91"/>
      <c r="C11" s="91"/>
      <c r="D11" s="91"/>
      <c r="E11" s="91"/>
      <c r="F11" s="91"/>
      <c r="G11" s="92"/>
      <c r="H11" s="44"/>
      <c r="I11" s="44"/>
      <c r="J11" s="44"/>
      <c r="K11" s="315"/>
      <c r="L11" s="315"/>
    </row>
    <row r="12" spans="1:15" ht="12.75">
      <c r="A12" s="9">
        <v>282980056</v>
      </c>
      <c r="B12" s="82" t="s">
        <v>134</v>
      </c>
      <c r="C12" s="111">
        <f>'datos piezometría'!C157</f>
        <v>39886</v>
      </c>
      <c r="D12" s="10">
        <f>'datos piezometría'!G157</f>
        <v>47.52</v>
      </c>
      <c r="E12" s="116">
        <v>70.83</v>
      </c>
      <c r="F12" s="70">
        <f>'datos piezometría'!I157</f>
        <v>23.309999999999995</v>
      </c>
      <c r="G12" s="241">
        <f aca="true" t="shared" si="0" ref="G12:H14">N12</f>
        <v>-0.350000000000005</v>
      </c>
      <c r="H12" s="183">
        <f t="shared" si="0"/>
        <v>0.5699999999999967</v>
      </c>
      <c r="I12" s="70" t="s">
        <v>198</v>
      </c>
      <c r="J12" s="25"/>
      <c r="K12" s="197">
        <v>22.74</v>
      </c>
      <c r="L12" s="210">
        <v>23.66</v>
      </c>
      <c r="M12" s="318">
        <f>F12</f>
        <v>23.309999999999995</v>
      </c>
      <c r="N12" s="282">
        <f>M12-L12</f>
        <v>-0.350000000000005</v>
      </c>
      <c r="O12" s="283">
        <f>M12-K12</f>
        <v>0.5699999999999967</v>
      </c>
    </row>
    <row r="13" spans="1:15" ht="12.75">
      <c r="A13" s="9">
        <v>283040072</v>
      </c>
      <c r="B13" s="131" t="s">
        <v>12</v>
      </c>
      <c r="C13" s="111">
        <f>'datos piezometría'!C158</f>
        <v>39898</v>
      </c>
      <c r="D13" s="10">
        <f>'datos piezometría'!G158</f>
        <v>17.02</v>
      </c>
      <c r="E13" s="115">
        <v>37.79</v>
      </c>
      <c r="F13" s="70">
        <f>'datos piezometría'!I158</f>
        <v>20.77</v>
      </c>
      <c r="G13" s="241">
        <f t="shared" si="0"/>
        <v>-0.14000000000000057</v>
      </c>
      <c r="H13" s="183">
        <f t="shared" si="0"/>
        <v>0.19000000000000128</v>
      </c>
      <c r="I13" s="70" t="s">
        <v>198</v>
      </c>
      <c r="J13" s="25"/>
      <c r="K13" s="207">
        <v>20.58</v>
      </c>
      <c r="L13" s="211">
        <v>20.91</v>
      </c>
      <c r="M13" s="319">
        <f>F13</f>
        <v>20.77</v>
      </c>
      <c r="N13" s="284">
        <f>M13-L13</f>
        <v>-0.14000000000000057</v>
      </c>
      <c r="O13" s="285">
        <f>M13-K13</f>
        <v>0.19000000000000128</v>
      </c>
    </row>
    <row r="14" spans="1:15" ht="13.5" thickBot="1">
      <c r="A14" s="9">
        <v>283040088</v>
      </c>
      <c r="B14" s="131" t="s">
        <v>13</v>
      </c>
      <c r="C14" s="111">
        <f>'datos piezometría'!C159</f>
        <v>39898</v>
      </c>
      <c r="D14" s="10">
        <f>'datos piezometría'!G159</f>
        <v>78.41</v>
      </c>
      <c r="E14" s="115">
        <v>101.15</v>
      </c>
      <c r="F14" s="70">
        <f>'datos piezometría'!I159</f>
        <v>22.74000000000001</v>
      </c>
      <c r="G14" s="241">
        <f t="shared" si="0"/>
        <v>-0.7699999999999925</v>
      </c>
      <c r="H14" s="183">
        <f t="shared" si="0"/>
        <v>0.9700000000000095</v>
      </c>
      <c r="I14" s="70" t="s">
        <v>198</v>
      </c>
      <c r="J14" s="25"/>
      <c r="K14" s="198">
        <v>21.77</v>
      </c>
      <c r="L14" s="212">
        <v>23.51</v>
      </c>
      <c r="M14" s="320">
        <f>F14</f>
        <v>22.74000000000001</v>
      </c>
      <c r="N14" s="286">
        <f>M14-L14</f>
        <v>-0.7699999999999925</v>
      </c>
      <c r="O14" s="287">
        <f>M14-K14</f>
        <v>0.9700000000000095</v>
      </c>
    </row>
    <row r="15" spans="1:12" ht="13.5" thickBot="1">
      <c r="A15" s="3"/>
      <c r="B15" s="3"/>
      <c r="C15" s="3"/>
      <c r="D15" s="3"/>
      <c r="E15" s="5"/>
      <c r="F15" s="5"/>
      <c r="G15" s="31"/>
      <c r="H15" s="31"/>
      <c r="I15" s="31"/>
      <c r="J15" s="239"/>
      <c r="K15" s="315"/>
      <c r="L15" s="315"/>
    </row>
    <row r="16" spans="1:15" s="6" customFormat="1" ht="13.5" thickBot="1" thickTop="1">
      <c r="A16" s="17" t="s">
        <v>60</v>
      </c>
      <c r="B16" s="18"/>
      <c r="C16" s="19"/>
      <c r="D16" s="20">
        <f>AVERAGE(D12:D14)</f>
        <v>47.65</v>
      </c>
      <c r="E16" s="21"/>
      <c r="F16" s="20">
        <f>AVERAGE(F12:F14)</f>
        <v>22.273333333333337</v>
      </c>
      <c r="G16" s="73">
        <f>AVERAGE(G12:G14)</f>
        <v>-0.4199999999999993</v>
      </c>
      <c r="H16" s="73">
        <f>AVERAGE(H12:H14)</f>
        <v>0.5766666666666692</v>
      </c>
      <c r="I16" s="77"/>
      <c r="J16" s="175"/>
      <c r="K16" s="11"/>
      <c r="L16" s="11"/>
      <c r="M16" s="316"/>
      <c r="N16" s="296"/>
      <c r="O16" s="296"/>
    </row>
    <row r="17" spans="1:15" s="6" customFormat="1" ht="8.25" customHeight="1" thickTop="1">
      <c r="A17" s="37"/>
      <c r="B17" s="11"/>
      <c r="C17" s="11"/>
      <c r="D17" s="11"/>
      <c r="E17" s="38"/>
      <c r="F17" s="12"/>
      <c r="G17" s="38"/>
      <c r="H17" s="39"/>
      <c r="I17" s="39"/>
      <c r="J17" s="240"/>
      <c r="K17" s="316"/>
      <c r="L17" s="11"/>
      <c r="M17" s="11"/>
      <c r="N17" s="296"/>
      <c r="O17" s="296"/>
    </row>
    <row r="18" spans="1:13" ht="9.75" customHeight="1">
      <c r="A18" s="13"/>
      <c r="B18" s="1"/>
      <c r="C18" s="11"/>
      <c r="D18" s="1"/>
      <c r="E18" s="14"/>
      <c r="F18" s="14"/>
      <c r="G18" s="1"/>
      <c r="H18" s="2"/>
      <c r="I18" s="2"/>
      <c r="J18" s="130"/>
      <c r="L18" s="315"/>
      <c r="M18" s="315"/>
    </row>
    <row r="19" spans="1:13" ht="20.25" customHeight="1">
      <c r="A19" s="392" t="s">
        <v>211</v>
      </c>
      <c r="B19" s="393"/>
      <c r="C19" s="393"/>
      <c r="D19" s="393"/>
      <c r="E19" s="393"/>
      <c r="F19" s="393"/>
      <c r="G19" s="393"/>
      <c r="H19" s="28"/>
      <c r="I19" s="28"/>
      <c r="J19" s="238"/>
      <c r="K19" s="13"/>
      <c r="L19" s="315"/>
      <c r="M19" s="315"/>
    </row>
    <row r="20" spans="1:15" s="6" customFormat="1" ht="25.5" customHeight="1" thickBot="1">
      <c r="A20" s="29" t="s">
        <v>55</v>
      </c>
      <c r="B20" s="93" t="str">
        <f>B7</f>
        <v>Marzo</v>
      </c>
      <c r="C20" s="125" t="s">
        <v>56</v>
      </c>
      <c r="D20" s="333">
        <f>D7</f>
        <v>2009</v>
      </c>
      <c r="E20" s="36"/>
      <c r="F20" s="36"/>
      <c r="G20" s="36"/>
      <c r="I20" s="65"/>
      <c r="J20" s="190"/>
      <c r="K20" s="316"/>
      <c r="L20" s="11"/>
      <c r="M20" s="11"/>
      <c r="N20" s="297"/>
      <c r="O20" s="297"/>
    </row>
    <row r="21" spans="1:15" s="7" customFormat="1" ht="15.75" customHeight="1" thickTop="1">
      <c r="A21" s="383" t="s">
        <v>50</v>
      </c>
      <c r="B21" s="383" t="s">
        <v>214</v>
      </c>
      <c r="C21" s="383" t="s">
        <v>46</v>
      </c>
      <c r="D21" s="383" t="s">
        <v>45</v>
      </c>
      <c r="E21" s="383" t="s">
        <v>43</v>
      </c>
      <c r="F21" s="383" t="s">
        <v>44</v>
      </c>
      <c r="G21" s="389" t="s">
        <v>57</v>
      </c>
      <c r="H21" s="390"/>
      <c r="I21" s="391"/>
      <c r="J21" s="42"/>
      <c r="K21" s="317"/>
      <c r="L21" s="317"/>
      <c r="M21" s="317"/>
      <c r="N21" s="298"/>
      <c r="O21" s="299"/>
    </row>
    <row r="22" spans="1:15" s="7" customFormat="1" ht="13.5" customHeight="1" thickBot="1">
      <c r="A22" s="384"/>
      <c r="B22" s="384"/>
      <c r="C22" s="384"/>
      <c r="D22" s="384"/>
      <c r="E22" s="384"/>
      <c r="F22" s="384"/>
      <c r="G22" s="127" t="s">
        <v>58</v>
      </c>
      <c r="H22" s="387" t="s">
        <v>199</v>
      </c>
      <c r="I22" s="388"/>
      <c r="J22" s="42"/>
      <c r="K22" s="317"/>
      <c r="L22" s="317"/>
      <c r="M22" s="317"/>
      <c r="N22" s="298"/>
      <c r="O22" s="299"/>
    </row>
    <row r="23" spans="1:15" s="7" customFormat="1" ht="12" customHeight="1" thickBot="1">
      <c r="A23" s="385"/>
      <c r="B23" s="385"/>
      <c r="C23" s="385"/>
      <c r="D23" s="385"/>
      <c r="E23" s="385"/>
      <c r="F23" s="385"/>
      <c r="G23" s="123" t="str">
        <f>G10</f>
        <v>(febrero)</v>
      </c>
      <c r="H23" s="128"/>
      <c r="I23" s="202" t="s">
        <v>85</v>
      </c>
      <c r="J23" s="44"/>
      <c r="K23" s="350" t="s">
        <v>212</v>
      </c>
      <c r="L23" s="300" t="s">
        <v>186</v>
      </c>
      <c r="M23" s="301" t="s">
        <v>187</v>
      </c>
      <c r="N23" s="302" t="s">
        <v>188</v>
      </c>
      <c r="O23" s="303" t="s">
        <v>184</v>
      </c>
    </row>
    <row r="24" spans="1:197" ht="14.25" thickBot="1" thickTop="1">
      <c r="A24" s="91"/>
      <c r="B24" s="91"/>
      <c r="C24" s="91"/>
      <c r="D24" s="91"/>
      <c r="E24" s="91"/>
      <c r="F24" s="91"/>
      <c r="G24" s="92"/>
      <c r="H24" s="107"/>
      <c r="I24" s="44"/>
      <c r="J24" s="44"/>
      <c r="K24" s="315"/>
      <c r="L24" s="3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ht="12.75">
      <c r="A25" s="9">
        <v>282930041</v>
      </c>
      <c r="B25" s="82" t="s">
        <v>0</v>
      </c>
      <c r="C25" s="111">
        <f>'datos piezometría'!C161</f>
        <v>39899</v>
      </c>
      <c r="D25" s="10">
        <f>'datos piezometría'!G161</f>
        <v>145.21</v>
      </c>
      <c r="E25" s="70">
        <v>183.5</v>
      </c>
      <c r="F25" s="70">
        <f>'datos piezometría'!I161</f>
        <v>38.28999999999999</v>
      </c>
      <c r="G25" s="241">
        <f aca="true" t="shared" si="1" ref="G25:G30">N25</f>
        <v>-0.4300000000000068</v>
      </c>
      <c r="H25" s="183">
        <f aca="true" t="shared" si="2" ref="H25:H30">O25</f>
        <v>10.159999999999993</v>
      </c>
      <c r="I25" s="70" t="s">
        <v>198</v>
      </c>
      <c r="J25" s="25"/>
      <c r="K25" s="197">
        <v>28.13</v>
      </c>
      <c r="L25" s="210">
        <v>38.72</v>
      </c>
      <c r="M25" s="313">
        <f aca="true" t="shared" si="3" ref="M25:M30">F25</f>
        <v>38.28999999999999</v>
      </c>
      <c r="N25" s="282">
        <f aca="true" t="shared" si="4" ref="N25:N30">M25-L25</f>
        <v>-0.4300000000000068</v>
      </c>
      <c r="O25" s="283">
        <f aca="true" t="shared" si="5" ref="O25:O30">M25-K25</f>
        <v>10.159999999999993</v>
      </c>
      <c r="P25" s="14"/>
      <c r="Q25" s="14"/>
      <c r="R25" s="11"/>
      <c r="S25" s="11"/>
      <c r="T25" s="11"/>
      <c r="U25" s="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ht="12.75">
      <c r="A26" s="9">
        <v>282980059</v>
      </c>
      <c r="B26" s="131" t="s">
        <v>77</v>
      </c>
      <c r="C26" s="111">
        <f>'datos piezometría'!C162</f>
        <v>39899</v>
      </c>
      <c r="D26" s="10">
        <f>'datos piezometría'!G162</f>
        <v>101.89</v>
      </c>
      <c r="E26" s="114">
        <v>131.26</v>
      </c>
      <c r="F26" s="70">
        <f>'datos piezometría'!I162</f>
        <v>29.36999999999999</v>
      </c>
      <c r="G26" s="241">
        <f t="shared" si="1"/>
        <v>-0.6200000000000081</v>
      </c>
      <c r="H26" s="183">
        <f t="shared" si="2"/>
        <v>11.179999999999989</v>
      </c>
      <c r="I26" s="70" t="s">
        <v>198</v>
      </c>
      <c r="J26" s="25"/>
      <c r="K26" s="207">
        <v>18.19</v>
      </c>
      <c r="L26" s="211">
        <v>29.99</v>
      </c>
      <c r="M26" s="321">
        <f t="shared" si="3"/>
        <v>29.36999999999999</v>
      </c>
      <c r="N26" s="284">
        <f t="shared" si="4"/>
        <v>-0.6200000000000081</v>
      </c>
      <c r="O26" s="285">
        <f t="shared" si="5"/>
        <v>11.179999999999989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ht="12.75">
      <c r="A27" s="9">
        <v>283040032</v>
      </c>
      <c r="B27" s="131" t="s">
        <v>9</v>
      </c>
      <c r="C27" s="111">
        <f>'datos piezometría'!C163</f>
        <v>39898</v>
      </c>
      <c r="D27" s="10">
        <f>'datos piezometría'!G163</f>
        <v>46.12</v>
      </c>
      <c r="E27" s="114">
        <v>68.66</v>
      </c>
      <c r="F27" s="70">
        <f>'datos piezometría'!I163</f>
        <v>22.54</v>
      </c>
      <c r="G27" s="241">
        <f t="shared" si="1"/>
        <v>-0.8500000000000014</v>
      </c>
      <c r="H27" s="183">
        <f t="shared" si="2"/>
        <v>0.03999999999999915</v>
      </c>
      <c r="I27" s="70" t="s">
        <v>200</v>
      </c>
      <c r="J27" s="25"/>
      <c r="K27" s="207">
        <v>22.5</v>
      </c>
      <c r="L27" s="211">
        <v>23.39</v>
      </c>
      <c r="M27" s="321">
        <f t="shared" si="3"/>
        <v>22.54</v>
      </c>
      <c r="N27" s="284">
        <f t="shared" si="4"/>
        <v>-0.8500000000000014</v>
      </c>
      <c r="O27" s="285">
        <f t="shared" si="5"/>
        <v>0.03999999999999915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ht="12.75">
      <c r="A28" s="9" t="s">
        <v>107</v>
      </c>
      <c r="B28" s="131" t="s">
        <v>128</v>
      </c>
      <c r="C28" s="111">
        <f>'datos piezometría'!C164</f>
        <v>39887</v>
      </c>
      <c r="D28" s="10">
        <f>'datos piezometría'!G164</f>
        <v>16.28</v>
      </c>
      <c r="E28" s="114">
        <v>39.85</v>
      </c>
      <c r="F28" s="70">
        <f>'datos piezometría'!I164</f>
        <v>23.57</v>
      </c>
      <c r="G28" s="241">
        <f t="shared" si="1"/>
        <v>-0.19000000000000128</v>
      </c>
      <c r="H28" s="183">
        <f>O28</f>
        <v>0.3999999999999986</v>
      </c>
      <c r="I28" s="70" t="s">
        <v>198</v>
      </c>
      <c r="J28" s="25"/>
      <c r="K28" s="207">
        <v>23.17</v>
      </c>
      <c r="L28" s="211">
        <v>23.76</v>
      </c>
      <c r="M28" s="321">
        <f t="shared" si="3"/>
        <v>23.57</v>
      </c>
      <c r="N28" s="284">
        <f t="shared" si="4"/>
        <v>-0.19000000000000128</v>
      </c>
      <c r="O28" s="285">
        <f t="shared" si="5"/>
        <v>0.3999999999999986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ht="12.75">
      <c r="A29" s="9">
        <v>283040052</v>
      </c>
      <c r="B29" s="131" t="s">
        <v>10</v>
      </c>
      <c r="C29" s="111">
        <f>'datos piezometría'!C165</f>
        <v>39898</v>
      </c>
      <c r="D29" s="10">
        <f>'datos piezometría'!G165</f>
        <v>32.87</v>
      </c>
      <c r="E29" s="114">
        <v>55.86</v>
      </c>
      <c r="F29" s="70">
        <f>'datos piezometría'!I165</f>
        <v>22.990000000000002</v>
      </c>
      <c r="G29" s="241">
        <f t="shared" si="1"/>
        <v>-0.3299999999999983</v>
      </c>
      <c r="H29" s="245">
        <f t="shared" si="2"/>
        <v>0.21000000000000085</v>
      </c>
      <c r="I29" s="70" t="s">
        <v>198</v>
      </c>
      <c r="J29" s="25"/>
      <c r="K29" s="207">
        <v>22.78</v>
      </c>
      <c r="L29" s="211">
        <v>23.32</v>
      </c>
      <c r="M29" s="321">
        <f t="shared" si="3"/>
        <v>22.990000000000002</v>
      </c>
      <c r="N29" s="284">
        <f t="shared" si="4"/>
        <v>-0.3299999999999983</v>
      </c>
      <c r="O29" s="285">
        <f t="shared" si="5"/>
        <v>0.21000000000000085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5" ht="13.5" thickBot="1">
      <c r="A30" s="9">
        <v>283040057</v>
      </c>
      <c r="B30" s="131" t="s">
        <v>11</v>
      </c>
      <c r="C30" s="111">
        <f>'datos piezometría'!C166</f>
        <v>39898</v>
      </c>
      <c r="D30" s="10">
        <f>'datos piezometría'!G166</f>
        <v>81.38</v>
      </c>
      <c r="E30" s="82">
        <v>107.43</v>
      </c>
      <c r="F30" s="70">
        <f>'datos piezometría'!I166</f>
        <v>26.05000000000001</v>
      </c>
      <c r="G30" s="241">
        <f t="shared" si="1"/>
        <v>-0.4099999999999895</v>
      </c>
      <c r="H30" s="245">
        <f t="shared" si="2"/>
        <v>4.43000000000001</v>
      </c>
      <c r="I30" s="70" t="s">
        <v>198</v>
      </c>
      <c r="J30" s="25"/>
      <c r="K30" s="198">
        <v>21.62</v>
      </c>
      <c r="L30" s="212">
        <v>26.46</v>
      </c>
      <c r="M30" s="314">
        <f t="shared" si="3"/>
        <v>26.05000000000001</v>
      </c>
      <c r="N30" s="286">
        <f t="shared" si="4"/>
        <v>-0.4099999999999895</v>
      </c>
      <c r="O30" s="287">
        <f t="shared" si="5"/>
        <v>4.43000000000001</v>
      </c>
    </row>
    <row r="31" spans="1:12" ht="13.5" thickBot="1">
      <c r="A31" s="3"/>
      <c r="B31" s="1"/>
      <c r="C31" s="1"/>
      <c r="D31" s="3"/>
      <c r="E31" s="16"/>
      <c r="F31" s="5"/>
      <c r="G31" s="31"/>
      <c r="H31" s="74"/>
      <c r="I31" s="74"/>
      <c r="J31" s="239"/>
      <c r="K31" s="315"/>
      <c r="L31" s="315"/>
    </row>
    <row r="32" spans="1:20" s="6" customFormat="1" ht="13.5" thickBot="1" thickTop="1">
      <c r="A32" s="33" t="s">
        <v>60</v>
      </c>
      <c r="B32" s="134"/>
      <c r="C32" s="135"/>
      <c r="D32" s="126">
        <f>AVERAGE(D25:D30)</f>
        <v>70.625</v>
      </c>
      <c r="E32" s="32"/>
      <c r="F32" s="126">
        <f>AVERAGE(F25:F30)</f>
        <v>27.135</v>
      </c>
      <c r="G32" s="73">
        <f>AVERAGE(G25:G30)</f>
        <v>-0.47166666666666757</v>
      </c>
      <c r="H32" s="73">
        <f>AVERAGE(H25:H30)</f>
        <v>4.4033333333333315</v>
      </c>
      <c r="I32" s="77"/>
      <c r="J32" s="25"/>
      <c r="K32" s="13"/>
      <c r="L32" s="13"/>
      <c r="M32" s="322"/>
      <c r="N32" s="307"/>
      <c r="O32" s="307"/>
      <c r="P32" s="124"/>
      <c r="Q32" s="124"/>
      <c r="S32" s="49"/>
      <c r="T32" s="49"/>
    </row>
    <row r="33" spans="1:21" ht="13.5" thickTop="1">
      <c r="A33" s="380"/>
      <c r="B33" s="380"/>
      <c r="C33" s="380"/>
      <c r="D33" s="380"/>
      <c r="K33" s="13"/>
      <c r="L33" s="323"/>
      <c r="M33" s="306"/>
      <c r="N33" s="310"/>
      <c r="O33" s="310"/>
      <c r="P33" s="130"/>
      <c r="Q33" s="25"/>
      <c r="R33" s="12"/>
      <c r="S33" s="25"/>
      <c r="T33" s="25"/>
      <c r="U33" s="13"/>
    </row>
    <row r="34" spans="7:20" ht="12.75">
      <c r="G34" s="16"/>
      <c r="H34" s="16"/>
      <c r="I34" s="16"/>
      <c r="P34" s="1"/>
      <c r="Q34" s="1"/>
      <c r="S34" s="51"/>
      <c r="T34" s="51"/>
    </row>
    <row r="35" spans="19:20" ht="12.75">
      <c r="S35" s="51"/>
      <c r="T35" s="51"/>
    </row>
  </sheetData>
  <sheetProtection formatCells="0"/>
  <mergeCells count="23">
    <mergeCell ref="F2:I2"/>
    <mergeCell ref="F3:H3"/>
    <mergeCell ref="A33:D33"/>
    <mergeCell ref="D8:D10"/>
    <mergeCell ref="E8:E10"/>
    <mergeCell ref="F8:F10"/>
    <mergeCell ref="H9:I9"/>
    <mergeCell ref="G8:I8"/>
    <mergeCell ref="A6:G6"/>
    <mergeCell ref="A8:A10"/>
    <mergeCell ref="B8:B10"/>
    <mergeCell ref="C8:C10"/>
    <mergeCell ref="A19:G19"/>
    <mergeCell ref="E1:I1"/>
    <mergeCell ref="K2:P2"/>
    <mergeCell ref="A21:A23"/>
    <mergeCell ref="E21:E23"/>
    <mergeCell ref="F21:F23"/>
    <mergeCell ref="B21:B23"/>
    <mergeCell ref="G21:I21"/>
    <mergeCell ref="H22:I22"/>
    <mergeCell ref="D21:D23"/>
    <mergeCell ref="C21:C23"/>
  </mergeCells>
  <printOptions/>
  <pageMargins left="1.08" right="0.5" top="0.8" bottom="0.39" header="0.62" footer="0.1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8"/>
  <sheetViews>
    <sheetView workbookViewId="0" topLeftCell="A1">
      <selection activeCell="A1" sqref="A1"/>
    </sheetView>
  </sheetViews>
  <sheetFormatPr defaultColWidth="11.421875" defaultRowHeight="12.75"/>
  <sheetData>
    <row r="1" ht="12.75">
      <c r="B1" s="112"/>
    </row>
    <row r="2" ht="12.75">
      <c r="B2" s="112"/>
    </row>
    <row r="3" ht="12.75">
      <c r="B3" s="112"/>
    </row>
    <row r="4" ht="12.75">
      <c r="B4" s="112"/>
    </row>
    <row r="5" ht="12.75">
      <c r="B5" s="112"/>
    </row>
    <row r="6" ht="12.75">
      <c r="B6" s="112"/>
    </row>
    <row r="7" ht="12.75">
      <c r="B7" s="112"/>
    </row>
    <row r="8" ht="12.75">
      <c r="B8" s="112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21" sqref="I21"/>
    </sheetView>
  </sheetViews>
  <sheetFormatPr defaultColWidth="11.421875" defaultRowHeight="12.75"/>
  <cols>
    <col min="1" max="1" width="13.421875" style="2" customWidth="1"/>
    <col min="2" max="2" width="11.8515625" style="2" customWidth="1"/>
    <col min="3" max="3" width="11.421875" style="2" customWidth="1"/>
    <col min="4" max="4" width="13.00390625" style="2" customWidth="1"/>
    <col min="5" max="5" width="13.421875" style="2" customWidth="1"/>
    <col min="6" max="6" width="15.57421875" style="4" customWidth="1"/>
    <col min="7" max="7" width="16.7109375" style="4" customWidth="1"/>
    <col min="8" max="8" width="14.421875" style="2" customWidth="1"/>
    <col min="9" max="9" width="6.00390625" style="2" customWidth="1"/>
    <col min="10" max="10" width="5.7109375" style="2" customWidth="1"/>
    <col min="11" max="11" width="6.57421875" style="2" bestFit="1" customWidth="1"/>
    <col min="12" max="12" width="7.57421875" style="2" bestFit="1" customWidth="1"/>
    <col min="13" max="13" width="6.57421875" style="2" bestFit="1" customWidth="1"/>
    <col min="14" max="14" width="15.28125" style="2" bestFit="1" customWidth="1"/>
    <col min="15" max="15" width="13.421875" style="2" bestFit="1" customWidth="1"/>
    <col min="16" max="16384" width="11.421875" style="2" customWidth="1"/>
  </cols>
  <sheetData>
    <row r="1" spans="1:12" ht="12.75" customHeight="1">
      <c r="A1" s="138"/>
      <c r="B1" s="138"/>
      <c r="C1" s="138"/>
      <c r="D1" s="138"/>
      <c r="E1" s="138"/>
      <c r="F1" s="144"/>
      <c r="G1" s="145" t="s">
        <v>42</v>
      </c>
      <c r="H1" s="138"/>
      <c r="I1" s="144"/>
      <c r="J1" s="144"/>
      <c r="K1" s="4"/>
      <c r="L1" s="4"/>
    </row>
    <row r="2" spans="1:12" ht="12.75">
      <c r="A2" s="138"/>
      <c r="B2" s="138"/>
      <c r="C2" s="138"/>
      <c r="D2" s="138"/>
      <c r="E2" s="138"/>
      <c r="F2" s="144"/>
      <c r="G2" s="146"/>
      <c r="H2" s="138"/>
      <c r="I2" s="144"/>
      <c r="J2" s="144"/>
      <c r="K2" s="4"/>
      <c r="L2" s="4"/>
    </row>
    <row r="3" spans="1:12" ht="33" customHeight="1">
      <c r="A3" s="138"/>
      <c r="B3" s="138"/>
      <c r="C3" s="138"/>
      <c r="D3" s="138"/>
      <c r="E3" s="147"/>
      <c r="F3" s="147"/>
      <c r="G3" s="415" t="s">
        <v>59</v>
      </c>
      <c r="H3" s="415"/>
      <c r="I3" s="415"/>
      <c r="J3" s="147"/>
      <c r="K3" s="26"/>
      <c r="L3" s="26"/>
    </row>
    <row r="4" spans="1:12" ht="15.75" customHeight="1">
      <c r="A4" s="138"/>
      <c r="B4" s="138"/>
      <c r="C4" s="138"/>
      <c r="D4" s="138"/>
      <c r="E4" s="147"/>
      <c r="F4" s="147"/>
      <c r="G4" s="147"/>
      <c r="H4" s="147"/>
      <c r="I4" s="147"/>
      <c r="J4" s="147"/>
      <c r="K4" s="26"/>
      <c r="L4" s="26"/>
    </row>
    <row r="5" spans="1:15" ht="12.75">
      <c r="A5" s="138"/>
      <c r="B5" s="148"/>
      <c r="C5" s="148"/>
      <c r="D5" s="148"/>
      <c r="E5" s="143"/>
      <c r="F5" s="149"/>
      <c r="G5" s="143"/>
      <c r="H5" s="143"/>
      <c r="I5" s="143"/>
      <c r="J5" s="143"/>
      <c r="L5" s="1"/>
      <c r="M5" s="1"/>
      <c r="N5" s="1"/>
      <c r="O5" s="1"/>
    </row>
    <row r="6" spans="1:15" ht="18.75" customHeight="1">
      <c r="A6" s="416" t="s">
        <v>138</v>
      </c>
      <c r="B6" s="417"/>
      <c r="C6" s="417"/>
      <c r="D6" s="417"/>
      <c r="E6" s="417"/>
      <c r="F6" s="417"/>
      <c r="G6" s="417"/>
      <c r="H6" s="150"/>
      <c r="I6" s="150"/>
      <c r="J6" s="150"/>
      <c r="L6" s="1"/>
      <c r="M6" s="1"/>
      <c r="N6" s="1"/>
      <c r="O6" s="1"/>
    </row>
    <row r="7" spans="1:15" s="6" customFormat="1" ht="25.5" customHeight="1" thickBot="1">
      <c r="A7" s="151" t="s">
        <v>55</v>
      </c>
      <c r="B7" s="152" t="str">
        <f>'medias pz sectores PVN'!B7</f>
        <v>Marzo</v>
      </c>
      <c r="C7" s="153" t="s">
        <v>56</v>
      </c>
      <c r="D7" s="154">
        <f>'medias pz sectores PVN'!D7</f>
        <v>2009</v>
      </c>
      <c r="E7" s="155"/>
      <c r="F7" s="155"/>
      <c r="G7" s="155"/>
      <c r="H7" s="85"/>
      <c r="I7" s="156"/>
      <c r="J7" s="85"/>
      <c r="L7" s="30"/>
      <c r="M7" s="30"/>
      <c r="N7" s="30"/>
      <c r="O7" s="30"/>
    </row>
    <row r="8" spans="1:14" s="7" customFormat="1" ht="15.75" customHeight="1" thickTop="1">
      <c r="A8" s="407" t="s">
        <v>50</v>
      </c>
      <c r="B8" s="407" t="s">
        <v>49</v>
      </c>
      <c r="C8" s="407" t="s">
        <v>46</v>
      </c>
      <c r="D8" s="407" t="s">
        <v>45</v>
      </c>
      <c r="E8" s="407" t="s">
        <v>43</v>
      </c>
      <c r="F8" s="407" t="s">
        <v>44</v>
      </c>
      <c r="G8" s="410" t="s">
        <v>57</v>
      </c>
      <c r="H8" s="411"/>
      <c r="I8" s="412"/>
      <c r="J8" s="157"/>
      <c r="K8" s="15"/>
      <c r="L8" s="15"/>
      <c r="M8" s="15"/>
      <c r="N8" s="15"/>
    </row>
    <row r="9" spans="1:14" s="7" customFormat="1" ht="13.5" customHeight="1" thickBot="1">
      <c r="A9" s="408"/>
      <c r="B9" s="408"/>
      <c r="C9" s="408"/>
      <c r="D9" s="408"/>
      <c r="E9" s="408"/>
      <c r="F9" s="408"/>
      <c r="G9" s="158" t="s">
        <v>58</v>
      </c>
      <c r="H9" s="413" t="s">
        <v>84</v>
      </c>
      <c r="I9" s="414"/>
      <c r="J9" s="157"/>
      <c r="K9" s="15"/>
      <c r="L9" s="15"/>
      <c r="M9" s="15"/>
      <c r="N9" s="15"/>
    </row>
    <row r="10" spans="1:15" s="7" customFormat="1" ht="12" customHeight="1" thickBot="1">
      <c r="A10" s="409"/>
      <c r="B10" s="409"/>
      <c r="C10" s="409"/>
      <c r="D10" s="409"/>
      <c r="E10" s="409"/>
      <c r="F10" s="409"/>
      <c r="G10" s="159" t="str">
        <f>'medias pz sectores PVN'!G10</f>
        <v>(febrero)</v>
      </c>
      <c r="H10" s="160"/>
      <c r="I10" s="161" t="s">
        <v>85</v>
      </c>
      <c r="J10" s="157"/>
      <c r="K10" s="199" t="s">
        <v>185</v>
      </c>
      <c r="L10" s="268" t="s">
        <v>186</v>
      </c>
      <c r="M10" s="192" t="s">
        <v>187</v>
      </c>
      <c r="N10" s="201" t="s">
        <v>188</v>
      </c>
      <c r="O10" s="200" t="s">
        <v>184</v>
      </c>
    </row>
    <row r="11" spans="1:14" ht="14.25" thickBot="1" thickTop="1">
      <c r="A11" s="162"/>
      <c r="B11" s="162"/>
      <c r="C11" s="162"/>
      <c r="D11" s="162"/>
      <c r="E11" s="162"/>
      <c r="F11" s="162"/>
      <c r="G11" s="163"/>
      <c r="H11" s="164"/>
      <c r="I11" s="164"/>
      <c r="J11" s="138"/>
      <c r="K11" s="1"/>
      <c r="L11" s="1"/>
      <c r="M11" s="1"/>
      <c r="N11" s="1"/>
    </row>
    <row r="12" spans="1:15" ht="12.75">
      <c r="A12" s="137">
        <v>282670018</v>
      </c>
      <c r="B12" s="137" t="s">
        <v>118</v>
      </c>
      <c r="C12" s="342">
        <v>39831</v>
      </c>
      <c r="D12" s="344">
        <v>44.94</v>
      </c>
      <c r="E12" s="166">
        <v>225</v>
      </c>
      <c r="F12" s="166">
        <f>E12-D12</f>
        <v>180.06</v>
      </c>
      <c r="G12" s="344" t="e">
        <f aca="true" t="shared" si="0" ref="G12:H15">N12</f>
        <v>#VALUE!</v>
      </c>
      <c r="H12" s="346">
        <f t="shared" si="0"/>
        <v>2.069999999999993</v>
      </c>
      <c r="I12" s="166" t="s">
        <v>86</v>
      </c>
      <c r="J12" s="138"/>
      <c r="K12" s="232">
        <v>177.99</v>
      </c>
      <c r="L12" s="237" t="s">
        <v>40</v>
      </c>
      <c r="M12" s="194">
        <f>F12</f>
        <v>180.06</v>
      </c>
      <c r="N12" s="193" t="e">
        <f>M12-L12</f>
        <v>#VALUE!</v>
      </c>
      <c r="O12" s="194">
        <f>M12-K12</f>
        <v>2.069999999999993</v>
      </c>
    </row>
    <row r="13" spans="1:15" ht="12.75">
      <c r="A13" s="137">
        <v>282730005</v>
      </c>
      <c r="B13" s="137" t="s">
        <v>119</v>
      </c>
      <c r="C13" s="343">
        <v>39831</v>
      </c>
      <c r="D13" s="345">
        <v>38.63</v>
      </c>
      <c r="E13" s="136">
        <v>155</v>
      </c>
      <c r="F13" s="166">
        <f>E13-D13</f>
        <v>116.37</v>
      </c>
      <c r="G13" s="344" t="e">
        <f t="shared" si="0"/>
        <v>#VALUE!</v>
      </c>
      <c r="H13" s="346">
        <f t="shared" si="0"/>
        <v>3.410000000000011</v>
      </c>
      <c r="I13" s="166" t="s">
        <v>86</v>
      </c>
      <c r="J13" s="138"/>
      <c r="K13" s="223">
        <v>112.96</v>
      </c>
      <c r="L13" s="59" t="s">
        <v>40</v>
      </c>
      <c r="M13" s="208">
        <f>F13</f>
        <v>116.37</v>
      </c>
      <c r="N13" s="209" t="e">
        <f>M13-L13</f>
        <v>#VALUE!</v>
      </c>
      <c r="O13" s="208">
        <f>M13-K13</f>
        <v>3.410000000000011</v>
      </c>
    </row>
    <row r="14" spans="1:15" ht="12.75">
      <c r="A14" s="137">
        <v>282730036</v>
      </c>
      <c r="B14" s="137" t="s">
        <v>120</v>
      </c>
      <c r="C14" s="343">
        <v>39831</v>
      </c>
      <c r="D14" s="345">
        <v>44.56</v>
      </c>
      <c r="E14" s="136">
        <v>189</v>
      </c>
      <c r="F14" s="166">
        <f>E14-D14</f>
        <v>144.44</v>
      </c>
      <c r="G14" s="344" t="e">
        <f t="shared" si="0"/>
        <v>#VALUE!</v>
      </c>
      <c r="H14" s="346">
        <f t="shared" si="0"/>
        <v>1.9799999999999898</v>
      </c>
      <c r="I14" s="166" t="s">
        <v>86</v>
      </c>
      <c r="J14" s="138"/>
      <c r="K14" s="223">
        <v>142.46</v>
      </c>
      <c r="L14" s="59" t="s">
        <v>40</v>
      </c>
      <c r="M14" s="208">
        <f>F14</f>
        <v>144.44</v>
      </c>
      <c r="N14" s="209" t="e">
        <f>M14-L14</f>
        <v>#VALUE!</v>
      </c>
      <c r="O14" s="208">
        <f>M14-K14</f>
        <v>1.9799999999999898</v>
      </c>
    </row>
    <row r="15" spans="1:15" ht="13.5" thickBot="1">
      <c r="A15" s="137">
        <v>282780071</v>
      </c>
      <c r="B15" s="137" t="s">
        <v>102</v>
      </c>
      <c r="C15" s="342">
        <v>39836</v>
      </c>
      <c r="D15" s="344">
        <v>31.48</v>
      </c>
      <c r="E15" s="165">
        <v>102</v>
      </c>
      <c r="F15" s="166">
        <f>E15-D15</f>
        <v>70.52</v>
      </c>
      <c r="G15" s="344" t="e">
        <f t="shared" si="0"/>
        <v>#VALUE!</v>
      </c>
      <c r="H15" s="346">
        <f>O15</f>
        <v>0.75</v>
      </c>
      <c r="I15" s="166" t="s">
        <v>87</v>
      </c>
      <c r="J15" s="138"/>
      <c r="K15" s="233">
        <v>69.77</v>
      </c>
      <c r="L15" s="234" t="s">
        <v>40</v>
      </c>
      <c r="M15" s="196">
        <f>F15</f>
        <v>70.52</v>
      </c>
      <c r="N15" s="195" t="e">
        <f>M15-L15</f>
        <v>#VALUE!</v>
      </c>
      <c r="O15" s="196">
        <f>M15-K15</f>
        <v>0.75</v>
      </c>
    </row>
    <row r="16" spans="1:14" ht="13.5" thickBot="1">
      <c r="A16" s="167"/>
      <c r="B16" s="167"/>
      <c r="C16" s="167"/>
      <c r="D16" s="167"/>
      <c r="E16" s="168"/>
      <c r="F16" s="169"/>
      <c r="G16" s="169"/>
      <c r="H16" s="169"/>
      <c r="I16" s="169"/>
      <c r="J16" s="138"/>
      <c r="K16" s="1"/>
      <c r="L16" s="1"/>
      <c r="M16" s="1"/>
      <c r="N16" s="1"/>
    </row>
    <row r="17" spans="1:14" ht="14.25" thickBot="1" thickTop="1">
      <c r="A17" s="170" t="s">
        <v>60</v>
      </c>
      <c r="B17" s="171"/>
      <c r="C17" s="167"/>
      <c r="D17" s="172">
        <f>AVERAGE(D12:D15)</f>
        <v>39.902499999999996</v>
      </c>
      <c r="E17" s="172"/>
      <c r="F17" s="172">
        <f>AVERAGE(F12:F15)</f>
        <v>127.8475</v>
      </c>
      <c r="G17" s="172" t="e">
        <f>AVERAGE(G12:G15)</f>
        <v>#VALUE!</v>
      </c>
      <c r="H17" s="173">
        <f>AVERAGE(H12:H15)</f>
        <v>2.0524999999999984</v>
      </c>
      <c r="I17" s="174"/>
      <c r="J17" s="138"/>
      <c r="K17" s="1"/>
      <c r="L17" s="59"/>
      <c r="M17" s="1"/>
      <c r="N17" s="1"/>
    </row>
    <row r="18" ht="13.5" thickTop="1">
      <c r="A18" s="6"/>
    </row>
  </sheetData>
  <sheetProtection sheet="1" objects="1" scenarios="1" formatCells="0"/>
  <mergeCells count="10">
    <mergeCell ref="C8:C10"/>
    <mergeCell ref="G8:I8"/>
    <mergeCell ref="H9:I9"/>
    <mergeCell ref="G3:I3"/>
    <mergeCell ref="D8:D10"/>
    <mergeCell ref="E8:E10"/>
    <mergeCell ref="F8:F10"/>
    <mergeCell ref="A6:G6"/>
    <mergeCell ref="A8:A10"/>
    <mergeCell ref="B8:B10"/>
  </mergeCells>
  <printOptions/>
  <pageMargins left="0.89" right="0.75" top="1.38" bottom="1" header="0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OlgaGarcia</cp:lastModifiedBy>
  <cp:lastPrinted>2009-06-23T13:06:07Z</cp:lastPrinted>
  <dcterms:created xsi:type="dcterms:W3CDTF">2006-05-11T08:37:43Z</dcterms:created>
  <dcterms:modified xsi:type="dcterms:W3CDTF">2009-06-24T08:17:20Z</dcterms:modified>
  <cp:category/>
  <cp:version/>
  <cp:contentType/>
  <cp:contentStatus/>
</cp:coreProperties>
</file>